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diaz\Desktop\PLANEACION ESTRATEGICA Y REGULACION\Planeación Estratégica\Plan de Acción\Plan de Acción 2022\3er Trimestre\Informe Planeación\Procedimientos\Actualizacion de tarifas\"/>
    </mc:Choice>
  </mc:AlternateContent>
  <xr:revisionPtr revIDLastSave="0" documentId="13_ncr:1_{43D66D3D-24CA-42BF-8752-90B60D3A4CD0}" xr6:coauthVersionLast="47" xr6:coauthVersionMax="47" xr10:uidLastSave="{00000000-0000-0000-0000-000000000000}"/>
  <bookViews>
    <workbookView xWindow="-108" yWindow="-108" windowWidth="23256" windowHeight="12456" firstSheet="6" activeTab="6" xr2:uid="{00000000-000D-0000-FFFF-FFFF00000000}"/>
  </bookViews>
  <sheets>
    <sheet name="Hoja2" sheetId="5" state="hidden" r:id="rId1"/>
    <sheet name="AGENDA" sheetId="1" state="hidden" r:id="rId2"/>
    <sheet name="AGENDA LUIS LOZANO" sheetId="2" state="hidden" r:id="rId3"/>
    <sheet name="INDICADORES DE CONTROL SOCIAL 2" sheetId="3" state="hidden" r:id="rId4"/>
    <sheet name="IPC ACT TARIFAS" sheetId="4" state="hidden" r:id="rId5"/>
    <sheet name="TABLERO DE CONTROL 1" sheetId="10" state="hidden" r:id="rId6"/>
    <sheet name="TABLERO DE CONTROL" sheetId="7" r:id="rId7"/>
    <sheet name="INDICES IPC 2020" sheetId="6" r:id="rId8"/>
    <sheet name="INDICES IPC 2021" sheetId="8" r:id="rId9"/>
    <sheet name="INDICE IPC 2022" sheetId="11" r:id="rId10"/>
  </sheets>
  <definedNames>
    <definedName name="_xlnm._FilterDatabase" localSheetId="2" hidden="1">'AGENDA LUIS LOZANO'!$A$8:$AB$28</definedName>
    <definedName name="_xlnm._FilterDatabase" localSheetId="6" hidden="1">'TABLERO DE CONTROL'!$B$7:$J$7</definedName>
    <definedName name="_xlnm._FilterDatabase" localSheetId="5" hidden="1">'TABLERO DE CONTROL 1'!$B$7:$J$7</definedName>
    <definedName name="_xlnm.Print_Area" localSheetId="6">'TABLERO DE CONTROL'!$A$1:$P$22</definedName>
    <definedName name="_xlnm.Print_Area" localSheetId="5">'TABLERO DE CONTROL 1'!$A$1:$R$25</definedName>
    <definedName name="Z_09E3184D_BEAF_47D9_97A1_F4C5DF6D8E24_.wvu.FilterData" localSheetId="1" hidden="1">AGENDA!$A$8:$AC$111</definedName>
    <definedName name="Z_09E3184D_BEAF_47D9_97A1_F4C5DF6D8E24_.wvu.FilterData" localSheetId="2" hidden="1">'AGENDA LUIS LOZANO'!$A$8:$AB$28</definedName>
    <definedName name="Z_0F64C5B2_7619_4C66_93CE_7059BD026A1F_.wvu.FilterData" localSheetId="1" hidden="1">AGENDA!$B$8:$K$111</definedName>
    <definedName name="Z_0F64C5B2_7619_4C66_93CE_7059BD026A1F_.wvu.FilterData" localSheetId="2" hidden="1">'AGENDA LUIS LOZANO'!$B$8:$J$28</definedName>
  </definedNames>
  <calcPr calcId="191029"/>
  <customWorkbookViews>
    <customWorkbookView name="Filtro 2" guid="{09E3184D-BEAF-47D9-97A1-F4C5DF6D8E24}" maximized="1" windowWidth="0" windowHeight="0" activeSheetId="0"/>
    <customWorkbookView name="Filtro 1" guid="{0F64C5B2-7619-4C66-93CE-7059BD026A1F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7" l="1"/>
  <c r="T15" i="7"/>
  <c r="T12" i="7"/>
  <c r="T17" i="7"/>
  <c r="T11" i="7"/>
  <c r="T14" i="7"/>
  <c r="T13" i="7"/>
  <c r="V15" i="7"/>
  <c r="K15" i="7" l="1"/>
  <c r="AA13" i="7"/>
  <c r="AA11" i="7"/>
  <c r="AA12" i="7"/>
  <c r="V11" i="7"/>
  <c r="S15" i="7"/>
  <c r="S14" i="7"/>
  <c r="S12" i="7"/>
  <c r="T10" i="7"/>
  <c r="T9" i="7"/>
  <c r="AA10" i="7" l="1"/>
  <c r="AA9" i="7"/>
  <c r="T8" i="7"/>
  <c r="S16" i="7"/>
  <c r="S17" i="7"/>
  <c r="S18" i="7"/>
  <c r="S19" i="7"/>
  <c r="S13" i="7"/>
  <c r="S10" i="7"/>
  <c r="S11" i="7"/>
  <c r="S9" i="7"/>
  <c r="S8" i="7"/>
  <c r="R10" i="7"/>
  <c r="R11" i="7"/>
  <c r="R12" i="7"/>
  <c r="R13" i="7"/>
  <c r="R14" i="7"/>
  <c r="R15" i="7"/>
  <c r="R16" i="7"/>
  <c r="R17" i="7"/>
  <c r="R18" i="7"/>
  <c r="R19" i="7"/>
  <c r="R9" i="7"/>
  <c r="O9" i="7"/>
  <c r="P39" i="10"/>
  <c r="O39" i="10"/>
  <c r="N39" i="10"/>
  <c r="P38" i="10"/>
  <c r="O38" i="10"/>
  <c r="N38" i="10"/>
  <c r="P37" i="10"/>
  <c r="O37" i="10"/>
  <c r="N37" i="10"/>
  <c r="P36" i="10"/>
  <c r="O36" i="10"/>
  <c r="N36" i="10"/>
  <c r="P35" i="10"/>
  <c r="O35" i="10"/>
  <c r="N35" i="10"/>
  <c r="P34" i="10"/>
  <c r="O34" i="10"/>
  <c r="N34" i="10"/>
  <c r="P33" i="10"/>
  <c r="O33" i="10"/>
  <c r="N33" i="10"/>
  <c r="P32" i="10"/>
  <c r="O32" i="10"/>
  <c r="N32" i="10"/>
  <c r="P31" i="10"/>
  <c r="O31" i="10"/>
  <c r="N31" i="10"/>
  <c r="P30" i="10"/>
  <c r="O30" i="10"/>
  <c r="N30" i="10"/>
  <c r="Q29" i="10"/>
  <c r="P29" i="10"/>
  <c r="O29" i="10"/>
  <c r="Q28" i="10"/>
  <c r="P28" i="10"/>
  <c r="O28" i="10"/>
  <c r="V19" i="10"/>
  <c r="U19" i="10"/>
  <c r="P19" i="10"/>
  <c r="O19" i="10"/>
  <c r="N19" i="10"/>
  <c r="V18" i="10"/>
  <c r="U18" i="10"/>
  <c r="P18" i="10"/>
  <c r="O18" i="10"/>
  <c r="N18" i="10"/>
  <c r="V17" i="10"/>
  <c r="U17" i="10"/>
  <c r="P17" i="10"/>
  <c r="O17" i="10"/>
  <c r="N17" i="10"/>
  <c r="Z16" i="10"/>
  <c r="V16" i="10"/>
  <c r="U16" i="10"/>
  <c r="P16" i="10"/>
  <c r="O16" i="10"/>
  <c r="N16" i="10"/>
  <c r="Z15" i="10"/>
  <c r="AB15" i="10" s="1"/>
  <c r="V15" i="10"/>
  <c r="U15" i="10"/>
  <c r="P15" i="10"/>
  <c r="O15" i="10"/>
  <c r="N15" i="10"/>
  <c r="Z14" i="10"/>
  <c r="AB14" i="10" s="1"/>
  <c r="V14" i="10"/>
  <c r="U14" i="10"/>
  <c r="P14" i="10"/>
  <c r="O14" i="10"/>
  <c r="N14" i="10"/>
  <c r="AB13" i="10"/>
  <c r="Z13" i="10"/>
  <c r="V13" i="10"/>
  <c r="U13" i="10"/>
  <c r="P13" i="10"/>
  <c r="O13" i="10"/>
  <c r="N13" i="10"/>
  <c r="Z12" i="10"/>
  <c r="AB12" i="10" s="1"/>
  <c r="V12" i="10"/>
  <c r="U12" i="10"/>
  <c r="P12" i="10"/>
  <c r="O12" i="10"/>
  <c r="N12" i="10"/>
  <c r="Z11" i="10"/>
  <c r="AB11" i="10" s="1"/>
  <c r="V11" i="10"/>
  <c r="U11" i="10"/>
  <c r="P11" i="10"/>
  <c r="O11" i="10"/>
  <c r="N11" i="10"/>
  <c r="Z10" i="10"/>
  <c r="AB10" i="10" s="1"/>
  <c r="V10" i="10"/>
  <c r="U10" i="10"/>
  <c r="P10" i="10"/>
  <c r="O10" i="10"/>
  <c r="N10" i="10"/>
  <c r="AB9" i="10"/>
  <c r="Z9" i="10"/>
  <c r="V9" i="10"/>
  <c r="U9" i="10"/>
  <c r="Q9" i="10"/>
  <c r="P9" i="10"/>
  <c r="O9" i="10"/>
  <c r="W8" i="10"/>
  <c r="V8" i="10"/>
  <c r="U8" i="10"/>
  <c r="Q8" i="10"/>
  <c r="P8" i="10"/>
  <c r="O8" i="10"/>
  <c r="N10" i="7"/>
  <c r="N11" i="7"/>
  <c r="N12" i="7"/>
  <c r="N13" i="7"/>
  <c r="N14" i="7"/>
  <c r="N15" i="7"/>
  <c r="N16" i="7"/>
  <c r="N17" i="7"/>
  <c r="N18" i="7"/>
  <c r="N19" i="7"/>
  <c r="AA8" i="7"/>
  <c r="Z19" i="7"/>
  <c r="O8" i="7"/>
  <c r="AD16" i="7"/>
  <c r="Z17" i="7"/>
  <c r="Z18" i="7"/>
  <c r="Z15" i="7"/>
  <c r="Z16" i="7"/>
  <c r="AB16" i="10" l="1"/>
  <c r="AD9" i="7"/>
  <c r="AF9" i="7" s="1"/>
  <c r="AD10" i="7"/>
  <c r="AD11" i="7"/>
  <c r="AD12" i="7"/>
  <c r="AD13" i="7"/>
  <c r="AD14" i="7"/>
  <c r="AD15" i="7"/>
  <c r="AF16" i="7" s="1"/>
  <c r="Z8" i="7"/>
  <c r="Z12" i="7"/>
  <c r="Z13" i="7"/>
  <c r="Z14" i="7"/>
  <c r="Y19" i="7"/>
  <c r="Y18" i="7"/>
  <c r="Y17" i="7"/>
  <c r="Y16" i="7"/>
  <c r="Y15" i="7"/>
  <c r="Y14" i="7"/>
  <c r="Y13" i="7"/>
  <c r="Y12" i="7"/>
  <c r="Y11" i="7"/>
  <c r="Y10" i="7"/>
  <c r="Y9" i="7"/>
  <c r="Y8" i="7"/>
  <c r="AF10" i="7" l="1"/>
  <c r="AF14" i="7"/>
  <c r="AF13" i="7"/>
  <c r="AF12" i="7"/>
  <c r="AF15" i="7"/>
  <c r="AF11" i="7"/>
  <c r="M10" i="4"/>
  <c r="Z9" i="7" l="1"/>
  <c r="Z10" i="7"/>
  <c r="Z11" i="7"/>
  <c r="G118" i="1"/>
  <c r="H118" i="1"/>
  <c r="G117" i="1"/>
  <c r="H11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7" i="1"/>
  <c r="H108" i="1"/>
  <c r="H109" i="1"/>
  <c r="H110" i="1"/>
  <c r="H111" i="1"/>
  <c r="H112" i="1"/>
  <c r="H113" i="1"/>
  <c r="H114" i="1"/>
  <c r="H115" i="1"/>
  <c r="H116" i="1"/>
  <c r="H9" i="1"/>
  <c r="R18" i="4" l="1"/>
  <c r="Q18" i="4"/>
  <c r="P18" i="4"/>
  <c r="O18" i="4"/>
  <c r="N18" i="4"/>
  <c r="M18" i="4"/>
  <c r="R17" i="4"/>
  <c r="Q17" i="4"/>
  <c r="P17" i="4"/>
  <c r="O17" i="4"/>
  <c r="N17" i="4"/>
  <c r="M17" i="4"/>
  <c r="R16" i="4"/>
  <c r="Q16" i="4"/>
  <c r="P16" i="4"/>
  <c r="O16" i="4"/>
  <c r="N16" i="4"/>
  <c r="M16" i="4"/>
  <c r="R15" i="4"/>
  <c r="Q15" i="4"/>
  <c r="P15" i="4"/>
  <c r="O15" i="4"/>
  <c r="N15" i="4"/>
  <c r="M15" i="4"/>
  <c r="R14" i="4"/>
  <c r="Q14" i="4"/>
  <c r="P14" i="4"/>
  <c r="O14" i="4"/>
  <c r="N14" i="4"/>
  <c r="M14" i="4"/>
  <c r="R13" i="4"/>
  <c r="Q13" i="4"/>
  <c r="P13" i="4"/>
  <c r="O13" i="4"/>
  <c r="N13" i="4"/>
  <c r="M13" i="4"/>
  <c r="R12" i="4"/>
  <c r="Q12" i="4"/>
  <c r="P12" i="4"/>
  <c r="O12" i="4"/>
  <c r="N12" i="4"/>
  <c r="M12" i="4"/>
  <c r="R11" i="4"/>
  <c r="Q11" i="4"/>
  <c r="P11" i="4"/>
  <c r="O11" i="4"/>
  <c r="N11" i="4"/>
  <c r="M11" i="4"/>
  <c r="R10" i="4"/>
  <c r="Q10" i="4"/>
  <c r="P10" i="4"/>
  <c r="O10" i="4"/>
  <c r="N10" i="4"/>
  <c r="H15" i="3" l="1"/>
  <c r="D15" i="3"/>
  <c r="C15" i="3"/>
  <c r="B15" i="3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G10" i="2"/>
  <c r="G9" i="2"/>
  <c r="F5" i="2"/>
  <c r="G116" i="1"/>
  <c r="G115" i="1"/>
  <c r="G114" i="1"/>
  <c r="G113" i="1"/>
  <c r="G112" i="1"/>
  <c r="G110" i="1"/>
  <c r="G109" i="1"/>
  <c r="G108" i="1"/>
  <c r="G107" i="1"/>
  <c r="F106" i="1"/>
  <c r="H106" i="1" s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5" i="1"/>
  <c r="G106" i="1" l="1"/>
</calcChain>
</file>

<file path=xl/sharedStrings.xml><?xml version="1.0" encoding="utf-8"?>
<sst xmlns="http://schemas.openxmlformats.org/spreadsheetml/2006/main" count="799" uniqueCount="394">
  <si>
    <t>AGENDA VIRTUAL OFICINA ASESORA DE PLANEACIÓN ESTRATEGICA Y GESTION REGULATORIA</t>
  </si>
  <si>
    <t>Fecha Día</t>
  </si>
  <si>
    <t>Item</t>
  </si>
  <si>
    <t>Actividad</t>
  </si>
  <si>
    <t>Responsable</t>
  </si>
  <si>
    <t>Fecha de asignación</t>
  </si>
  <si>
    <t>Fecha de Limite</t>
  </si>
  <si>
    <t>Días para actividad</t>
  </si>
  <si>
    <t>Alerta</t>
  </si>
  <si>
    <t>Estado</t>
  </si>
  <si>
    <t>Observación</t>
  </si>
  <si>
    <t>Respuesta a Andesco de Contribcuiones SSPD-CRA</t>
  </si>
  <si>
    <t>Adalberto Contreras</t>
  </si>
  <si>
    <t>Cambio de tarea</t>
  </si>
  <si>
    <t>Esta actividad queda aplazada, debido a que para poder realizar la liquidación de las contribuciones del periodo 2019 se requiere de la contratación de personal externo.</t>
  </si>
  <si>
    <t>Solicitar estado de cuenta  a CRA - SSPD de contribuciones</t>
  </si>
  <si>
    <t>Ejecutado</t>
  </si>
  <si>
    <t>Las liquidaciones solicitadas a la CRA - SSPD  del periodo 2019 estan en $0</t>
  </si>
  <si>
    <t>Problematica de Hurto de Infraestructura y desfraudación de fluidos</t>
  </si>
  <si>
    <t xml:space="preserve">A espera de visto bueno de gerente </t>
  </si>
  <si>
    <t>PGR</t>
  </si>
  <si>
    <t>Adalberto Contreras, Julian Rivas, Fabian Becerra, Lina Díaz</t>
  </si>
  <si>
    <t>Se definio por indicador, el periodo correspondiente (año fiscal/año tarifario), Los oficios estan terminados, a la espera de que se definan los responsables de area, debido a los cambios que estan surgiendo, Guia instructiva para desarrollo de PGR-TERMINADA, Cronograma de indicadores y variables-TERMINADO, Socialización PGR Gerente - TERMINADO</t>
  </si>
  <si>
    <t>Levantar con todos los procesos la información para cada indicador que corresponda a SUI para que la SSPD pueda hacer la validación.</t>
  </si>
  <si>
    <t>Todos</t>
  </si>
  <si>
    <t xml:space="preserve">Ejecución diaria </t>
  </si>
  <si>
    <t>Modificación de formulas de ESSMAR - SURICATA</t>
  </si>
  <si>
    <t>Adalberto Contreras, Julian Rivas</t>
  </si>
  <si>
    <t>Se realizo presentación para Junta Directiva del dia 25/09/2020 donde se agregaron los compromisos para la aprobación de la modificación del estudio tarifario.</t>
  </si>
  <si>
    <t>Presentación Junta Directiva para estudio de costos</t>
  </si>
  <si>
    <t>Entergado</t>
  </si>
  <si>
    <t>Reunión con Antonio Nieto para definir inversiones incluidas en POIR 2019-2029</t>
  </si>
  <si>
    <t>Jesus Peraza</t>
  </si>
  <si>
    <t>Seguimiento a elaboración de contrato de arriendo de activos con su anexo</t>
  </si>
  <si>
    <t>Viviana Hernandez</t>
  </si>
  <si>
    <t>Se definio que no se requiere contrato de arriendo</t>
  </si>
  <si>
    <t>Anexar el reporte al SUI del acto de aprobación de las tarifas vigentes</t>
  </si>
  <si>
    <t>Julian Rivas</t>
  </si>
  <si>
    <t>Pago final del contratista Macro y Micro</t>
  </si>
  <si>
    <t>Orden de servicio para cargue al SUI de estudio de costos</t>
  </si>
  <si>
    <t>Jesús Peraza</t>
  </si>
  <si>
    <t>Acta o certificación de acta de junta directiva donde se autorice al gerente adelantar tramite ante la CRA</t>
  </si>
  <si>
    <t>Adalberto Contreras/Viviana Hernandez/Lina Díaz</t>
  </si>
  <si>
    <t>Presentación PGR</t>
  </si>
  <si>
    <t>Se realizo capacitación de acuerdo a lo programado.</t>
  </si>
  <si>
    <t>Actualización de Normograma</t>
  </si>
  <si>
    <t>Iniciada</t>
  </si>
  <si>
    <t>Desarrollo formato calidad de agua Abril-Diciembre 2019 (Calculo IRCA)</t>
  </si>
  <si>
    <t>En ejecución</t>
  </si>
  <si>
    <t>Espera de la resolucion de las mesas de ayuda</t>
  </si>
  <si>
    <t>Problemas con mesa de ayuda</t>
  </si>
  <si>
    <t>Seguimiento Solicitudes de desarrollo extreme (Suspensión del servicio de acueducto, discontinuidad por ruta de lecturas, entre otros</t>
  </si>
  <si>
    <t>Julian Rivas, Viviana Hernandez</t>
  </si>
  <si>
    <t>Se realiza seguimiento a los responsables del desarrollo de las solicitudes, se realizan validaciones de apoyo, a la espera de reunion para definir las caracteristicas de las nuevas solicitudes.</t>
  </si>
  <si>
    <t>Actualización del PEC 2020</t>
  </si>
  <si>
    <t>PEC 549 - Calidad de Agua</t>
  </si>
  <si>
    <t>PEC 1514 -  Vertimientos</t>
  </si>
  <si>
    <t>Plan de Gestión del riesgo 2021</t>
  </si>
  <si>
    <t>Jesus Peraza - Adalberto Contreras</t>
  </si>
  <si>
    <t>Costo de punto de abasto seguro - Programa Agua al Barrio - Antonio Nieto</t>
  </si>
  <si>
    <t>Se enviará correo a Antonio Nieto</t>
  </si>
  <si>
    <t>Establecer la forma de provision y facturación del servicio para poblaciones Urbanas, rurales y subnormales que no tengan redes (Subsidios)</t>
  </si>
  <si>
    <t>Proyecto en fichas para presentar en ventanilla MVCT - Programa Agua al Barrio - Gilma Escobar</t>
  </si>
  <si>
    <t>Caracterizar barrio Piloto - Programa Agua al Barrio - Eddie Niño</t>
  </si>
  <si>
    <t xml:space="preserve">Conexión de Agua Barrio Buenos Aires        </t>
  </si>
  <si>
    <t>Fabian Becerra/Adalberto Contrertas</t>
  </si>
  <si>
    <t>Cargue de Información contractual a Secoop l</t>
  </si>
  <si>
    <t>Fabian Becerra</t>
  </si>
  <si>
    <t>Cargue de Información contractual a SIA - Observa</t>
  </si>
  <si>
    <t>Curso Excel</t>
  </si>
  <si>
    <t>Julian Rivas, Adalberto Contreras, Fabian Becerra y Viviana Hernandez</t>
  </si>
  <si>
    <t>Novedad solicitud de credito Findeter NIT 800181106-1</t>
  </si>
  <si>
    <t>Seguimiento y control al tramite de solicitud de credito - Marianni Ortiz</t>
  </si>
  <si>
    <t>Presentación Consultoría Banco Mundial "Respuesta de empresas de acueducto a la emergencia y esfuerzo de apoyo financiero"</t>
  </si>
  <si>
    <t xml:space="preserve">Miriam Alvarez, Lina Diaz </t>
  </si>
  <si>
    <t xml:space="preserve">Reunión presentación consultoria a las 2:00 pm a travez de TEAM </t>
  </si>
  <si>
    <t xml:space="preserve">Informe de vigilancia especial SSPD </t>
  </si>
  <si>
    <t>Miriam Alvarez   - Mariana Morales</t>
  </si>
  <si>
    <t xml:space="preserve">Reunión programada a las 9:00 am </t>
  </si>
  <si>
    <t xml:space="preserve">Reunión de Directivos </t>
  </si>
  <si>
    <t xml:space="preserve">Miriam Alvarez  </t>
  </si>
  <si>
    <t>Reunión reprogramada a la 4:00 PM 16/09/2020</t>
  </si>
  <si>
    <t>Jornada de Socialización: Avances en la implementación del Registro de Emisiones y Transferencia de Contaminantes - RETC - 30 de septiembre - Carmen Joleanis</t>
  </si>
  <si>
    <t xml:space="preserve">Reunión 30/09/2020 programada de 8:30 am a 12:00 m </t>
  </si>
  <si>
    <t>Reporte al SUI Formato Facturación Acueducto y Alcantarillado. [20204020127181]</t>
  </si>
  <si>
    <t xml:space="preserve">Julian Rivas </t>
  </si>
  <si>
    <t>Actualización encuesta estado solicitud línea de crédito Findeter</t>
  </si>
  <si>
    <t xml:space="preserve">Comite de Gerencia </t>
  </si>
  <si>
    <t xml:space="preserve">Programada a las 11:00 am </t>
  </si>
  <si>
    <t>Diligenciamiento de la información en el índice de transparencia y acceso a la información – ITA - de conformidad con las disposiciones del artículo 23 de la ley 1712 de 2014. - Ceyeth Caballero</t>
  </si>
  <si>
    <t>Invitación actualizada: Estrategia Gestión PCB: Equipos Herméticos - Luis Acosta</t>
  </si>
  <si>
    <t xml:space="preserve">Programada  de 10:30 am a 12:00m </t>
  </si>
  <si>
    <t>Depurar la base contable para el cálculo de la contribuciones para la Superservicios y para la CRA</t>
  </si>
  <si>
    <t>Lina Díaz</t>
  </si>
  <si>
    <t xml:space="preserve">Respuesta a la SSPD temas financieros </t>
  </si>
  <si>
    <t>Miriam Alvarez/Lina Díaz</t>
  </si>
  <si>
    <t xml:space="preserve">Rendición de cuentas 2020 (Informe y presentación) - Gerente General </t>
  </si>
  <si>
    <t>Miriam Alvarez</t>
  </si>
  <si>
    <t>Parametrización de números prediales con Planeación Distrital y area de facturación ESSMAR</t>
  </si>
  <si>
    <t>Entrega parcial quincenal</t>
  </si>
  <si>
    <t>Solicitar cita a Alcaldesa para presentar fase 1 de la ESSMAR en el COMPAS</t>
  </si>
  <si>
    <t>Viviana Hernandez- Adalberto Contreras</t>
  </si>
  <si>
    <t>Pendiente tramite terceros</t>
  </si>
  <si>
    <t>Seguimiento Contrato NSU, Posible ampliación de tiempo - Mauricio Noguera</t>
  </si>
  <si>
    <t>Estudios de viabilidad de posibles lineas de negocios para la ESSMAR</t>
  </si>
  <si>
    <t>Fabian Becerra - Lina Díaz</t>
  </si>
  <si>
    <t>Portafolio de servicios</t>
  </si>
  <si>
    <t xml:space="preserve">Informe </t>
  </si>
  <si>
    <t xml:space="preserve">Construcción de politica de Habeas Data  </t>
  </si>
  <si>
    <t>Construcción de politica de gestión e inventario del conocimiento</t>
  </si>
  <si>
    <t>Construcción de politica de innovación</t>
  </si>
  <si>
    <t>Programa reactivación economica de la alcaldia</t>
  </si>
  <si>
    <t xml:space="preserve">Fabian Becerra   </t>
  </si>
  <si>
    <t>---</t>
  </si>
  <si>
    <t xml:space="preserve">Puede durar de seis a un año aproximadamente </t>
  </si>
  <si>
    <t xml:space="preserve">Actualización de la presentación de gerencia </t>
  </si>
  <si>
    <t>Adalberto Contreras/Mauricio Noguera</t>
  </si>
  <si>
    <t xml:space="preserve">Los primeros 10 dias de cada mes </t>
  </si>
  <si>
    <t xml:space="preserve">Reactivación programa laboratorio de medidores </t>
  </si>
  <si>
    <t>Organización de la Feria internacional del agua con Aguas del Magdalena-Gobernación-Alcaldia</t>
  </si>
  <si>
    <t>Fabian Becerra-Miriam Alvarez-Juliana Cepeda-Nicanor Vega-Gilma Escobar</t>
  </si>
  <si>
    <t>Elaboración procedimiento disponibilidades de los servicios de acueducto y alcantarillado</t>
  </si>
  <si>
    <t>Jangel Davila-Pedro Diaz</t>
  </si>
  <si>
    <t xml:space="preserve">Actualización del acta de MI PG de los códigos de correspondencia nuevas áreas  </t>
  </si>
  <si>
    <t>Jangel Davila-Pedro Diaz-Viviana Hernandez</t>
  </si>
  <si>
    <t>Recolección de firmas de acta de MI PG de los códigos de correspondencia nuevas áreas</t>
  </si>
  <si>
    <t>Actualización del procedimiento defraudación de fluidos</t>
  </si>
  <si>
    <t>Mauricio, Angelica Sarmiento, Viviana Hernandez</t>
  </si>
  <si>
    <t xml:space="preserve">Visita semanal a la pagina Web de la CRA </t>
  </si>
  <si>
    <t xml:space="preserve">Adalberto Contreras </t>
  </si>
  <si>
    <t>----</t>
  </si>
  <si>
    <t xml:space="preserve">Visita semanal a la pagina Web del SUI </t>
  </si>
  <si>
    <t xml:space="preserve">Visita semanal a la pagina Web de la SSPD </t>
  </si>
  <si>
    <t xml:space="preserve">Lina Diaz </t>
  </si>
  <si>
    <t>Visita semanal a la pagina Web del MVCT</t>
  </si>
  <si>
    <t xml:space="preserve">Viviana Hernandez </t>
  </si>
  <si>
    <t xml:space="preserve">Visita semanal a la pagina Web del Ministerio de Ambiente y Ministerio de salud y protección social </t>
  </si>
  <si>
    <t xml:space="preserve">Operación de aducciones y conducciones - Olmer Buitrago </t>
  </si>
  <si>
    <t xml:space="preserve">Distribución de agua potable - Daniel Trujillo </t>
  </si>
  <si>
    <t>Seguimiento</t>
  </si>
  <si>
    <t xml:space="preserve">Fuentes Superficiales - Olmer Buitrago </t>
  </si>
  <si>
    <t xml:space="preserve">Personal por categoria de empleo - Bayron Arrieta </t>
  </si>
  <si>
    <t>Indicadores cuantitativos de gestión de acueducto - Gilma Escobar, Eddie Niño, Enrique Saade, Laura Quintana, Bayron Arrieta.</t>
  </si>
  <si>
    <t xml:space="preserve">Registro Punto de muestreo - Juan Medellin </t>
  </si>
  <si>
    <t xml:space="preserve">Componentes del sistema - Olmer Buitrago </t>
  </si>
  <si>
    <t xml:space="preserve">Información por abastecimiento de carrotanques regularmente - Carmen Luque, Eddie Niño </t>
  </si>
  <si>
    <t xml:space="preserve">Información por abastecimiento de carrotanques especial contingencia  - Carmen Luque, Eddie Niño </t>
  </si>
  <si>
    <t xml:space="preserve">Información funcionamiento fondo de solidaridad y redistribución de ingreso - Eddie Niño </t>
  </si>
  <si>
    <t>Cargue de Pagos SIA Observa 2020</t>
  </si>
  <si>
    <t>Fabian Becerra, Lina Díaz</t>
  </si>
  <si>
    <t>Escanear el 25% de los soportes de los pagos</t>
  </si>
  <si>
    <t>Fabian Becerra, Viviana Hernandez</t>
  </si>
  <si>
    <t>Necesidad Asesor Gestión de Información</t>
  </si>
  <si>
    <t>Diferido de Cartera Estratos 1 y 2</t>
  </si>
  <si>
    <t>Adaberto Contreras y Lina Díaz</t>
  </si>
  <si>
    <t>Seguimiento Mesas de Ayuda SUI</t>
  </si>
  <si>
    <t>Cargue del PGR al SUI</t>
  </si>
  <si>
    <t>Adalberto Díaz, Lina Díaz, Julian Rivas</t>
  </si>
  <si>
    <t>Actualización contenido informe de gestión para remitir a Mauricio Noguera</t>
  </si>
  <si>
    <t>Viviana Hernanez, Miriam Alvarez</t>
  </si>
  <si>
    <t>Elaborar informe de vigilancia especial Superservicios septiembre a diciembre 2020</t>
  </si>
  <si>
    <t>Miriam Alvarez, Mariana Morales</t>
  </si>
  <si>
    <t>Responder oficios relacionados con el SUI</t>
  </si>
  <si>
    <t>Socialización estudio de nivel de satisfacción al usuario con las areas</t>
  </si>
  <si>
    <t>Lina Diaz - Miriam Alvarez - Adalberto Contreras</t>
  </si>
  <si>
    <t>Actividades contempladas en autodiagnostico MIPG</t>
  </si>
  <si>
    <t>TODOS</t>
  </si>
  <si>
    <t>Revisión de la auditoria realizada por Control interno (Analisis, enfasis en la guia de auditoria)</t>
  </si>
  <si>
    <t>Lina Díaz y Adalbero Contreras</t>
  </si>
  <si>
    <t>Revisar memorando interno de información a publicar en Pagina Web Enlace de Trasparencia</t>
  </si>
  <si>
    <t>Contestar oficio SSPD, cargue SUI.</t>
  </si>
  <si>
    <t>JULIAN RIVAS</t>
  </si>
  <si>
    <t xml:space="preserve">Diagnostico entidades prestadoras de servicios publicos </t>
  </si>
  <si>
    <t>Elaboración de cuadro de indicadores de control social</t>
  </si>
  <si>
    <t>Publicar en medio de alta circulación indicadores de control social antes del 30 de marzc</t>
  </si>
  <si>
    <t>Adalberto Contreras-Juliana Cepeda</t>
  </si>
  <si>
    <t>Documento de Planeación Estrategica y tactica 2020-2023</t>
  </si>
  <si>
    <t>Lina Diaz, Mauricio Noguera y Adalberto Contreras</t>
  </si>
  <si>
    <t>Información SUi Alcaldia  (cruce BD usuarios y demas información)</t>
  </si>
  <si>
    <t>Julian Rivas y Adalberto Contreras</t>
  </si>
  <si>
    <t>Se definio por indicador, el periodo correspondiente (año fiscal/año tarifario), hacer oficio remitir a responable por área, remitir Guia instructiva para desarrollo de PGR, Cronograma de indicadores y variables, Socialización PGR Gerente  y aprobación Junta Directiva</t>
  </si>
  <si>
    <t>Cargue del PGR y UIS 2020 al SUI</t>
  </si>
  <si>
    <t>Adalberto C, Lina Díaz, Julian Rivas</t>
  </si>
  <si>
    <t xml:space="preserve">Remisión Balance entre subsidios y contribuciones 2022 decreto 1013 de 2005 compilado en decreto 1077 de 2015 </t>
  </si>
  <si>
    <t>Adalberto C</t>
  </si>
  <si>
    <t>Remisión Alcadesa, Secretaria de Hacienda y Secretaria de Planeación, revisar modelo remitido en 2020 para 2021</t>
  </si>
  <si>
    <t>Llevar acumulado de tarifas por IPC para la actualización mensual</t>
  </si>
  <si>
    <t>Adalberto</t>
  </si>
  <si>
    <t>Responder preguntas rendición de cuentas Facebook live y mandar a publicar respuesta en página web</t>
  </si>
  <si>
    <t>Lina Rodriguez - Viviana Hernandez</t>
  </si>
  <si>
    <t>Revisión PEC Interaseo Santa Marta resolución 154 de 2014, emitir carta con observaciones a Interaseo</t>
  </si>
  <si>
    <t>Realizar una auditoria del cumplimiento de la regulación vigente a Interaseo en el año 2020</t>
  </si>
  <si>
    <t>Todo el equipo de trabajo de PE y GE, se divide por aspecto</t>
  </si>
  <si>
    <t>Capacitar por zoom al equipo ESSMAR sobre el PEC con el apoyo de Maria Fernanda Hinojosa</t>
  </si>
  <si>
    <t>Preparar simulacro con el área de Salud y Seguridad en el trabajo de daños tecnologicos (escape de cloro gaseoso) para tenerlo en cuenta en el PEC 2021</t>
  </si>
  <si>
    <t xml:space="preserve">Fichas acuerdos de gestión </t>
  </si>
  <si>
    <t>Enviar la información de la rendicion de cuentas a TIC</t>
  </si>
  <si>
    <t>Lina Díaz, Adalberto Contreras y Viviana Hernández</t>
  </si>
  <si>
    <t>Oficios solicitud SIA Contraloria a las áreas</t>
  </si>
  <si>
    <t>Fabian Becerrera y Viviana Hernandez</t>
  </si>
  <si>
    <t xml:space="preserve">Compilar  información de las área y sus soportes SIA Contraloria </t>
  </si>
  <si>
    <t>Cargar información SIA Contraloria Plataforma</t>
  </si>
  <si>
    <t>Actualización de SIGEP, declaración de Bienes y renta enero 2021</t>
  </si>
  <si>
    <t xml:space="preserve">TODOS </t>
  </si>
  <si>
    <t>Fecha de entrega</t>
  </si>
  <si>
    <t xml:space="preserve">Consolidación de la información del PDA 2020 Por cuatrimestre </t>
  </si>
  <si>
    <t>Luis Gabriel Lozano</t>
  </si>
  <si>
    <t>Formulación del informe con la información del cuatrimestre del PDA 2020</t>
  </si>
  <si>
    <t>el último cuatrimestre nos corresponde a nosotros</t>
  </si>
  <si>
    <t>Evalualución de las metas de los procesos PDA 2020</t>
  </si>
  <si>
    <t>Consolidar los Soportes de los proyectos del PDD</t>
  </si>
  <si>
    <t>Parametrizar los indicadores en la plataforma SIGOB</t>
  </si>
  <si>
    <t>Reportar al SIGOB la información de los proyectos de la empresa que están articulados al PDA</t>
  </si>
  <si>
    <t>Reportar la Información en el aplicativo FURAG - Segundo reporte</t>
  </si>
  <si>
    <t>Habilitación de usuario SUIT en la plataforma</t>
  </si>
  <si>
    <t xml:space="preserve">Reportar los procesos en la plataforma SUIT </t>
  </si>
  <si>
    <t>Luis Gabriel Lozano  - Miriam Alvarez</t>
  </si>
  <si>
    <t>Reportar Balance del cumplimiento del PAAC a control interno - Ultimo cuatrimestre</t>
  </si>
  <si>
    <t xml:space="preserve">Alerta cargue de información Sigob </t>
  </si>
  <si>
    <t xml:space="preserve">Luis Gabriel Lozano </t>
  </si>
  <si>
    <t>Reporte información plan de inversiones 2016-2019</t>
  </si>
  <si>
    <t xml:space="preserve"> Pedro Diaz- Luis Gabriel Lozano</t>
  </si>
  <si>
    <t>Caracterización de los procesos estrategicos, misionales, apoyo y control</t>
  </si>
  <si>
    <t>Pedro Díaz - Luis Gabriel Lozano</t>
  </si>
  <si>
    <t>Entregas parciales semanalmente</t>
  </si>
  <si>
    <t xml:space="preserve">Levantamiento de procedimientos </t>
  </si>
  <si>
    <t>Luis Gabriel Lozano - Pedro Díaz</t>
  </si>
  <si>
    <t>Capacitación SIG a lideres de procesos y lideres de calidad (Sistema integrado de Gestión)</t>
  </si>
  <si>
    <t>Acompañamiento a los planes instituciolanes de acuerdo al decreto 612 de 2018 (12 Planes institucionales)</t>
  </si>
  <si>
    <t>Luis Gabriel Lozano - Miriam Alvarez</t>
  </si>
  <si>
    <t>corresponde a Oficina de planeación</t>
  </si>
  <si>
    <t>Construcción del plan estrategico de la empresa 2020 - 2023</t>
  </si>
  <si>
    <t>Construcción de politica Anticorrupción</t>
  </si>
  <si>
    <t>Construcción del plan de acción 2021</t>
  </si>
  <si>
    <t>Informe de gestión de rendición de cuentas</t>
  </si>
  <si>
    <t>INDICADORES DE GESTIÓN 2019</t>
  </si>
  <si>
    <t>Julian tiene la versión Final</t>
  </si>
  <si>
    <t>RESOLUCIÓN CRA 151 DE 2001 ARTICULO 1.3.4.6</t>
  </si>
  <si>
    <t>ESTRATO</t>
  </si>
  <si>
    <t>USUARIOS</t>
  </si>
  <si>
    <t>USUARIOS CON MICROMEDICION</t>
  </si>
  <si>
    <t>CONSUMOS PROMEDIO</t>
  </si>
  <si>
    <t>SUBSIDIOS Y CONTRIBUCIONES (%)</t>
  </si>
  <si>
    <t>FACTURACION $</t>
  </si>
  <si>
    <t>VAR. % TARIFAS</t>
  </si>
  <si>
    <t>ACUEDUCTO</t>
  </si>
  <si>
    <t>ALCANTARILLADO</t>
  </si>
  <si>
    <t xml:space="preserve">ACUEDUCTO </t>
  </si>
  <si>
    <t>Estrato 1</t>
  </si>
  <si>
    <t>$ 941.780.654</t>
  </si>
  <si>
    <t>$ 291.828.204</t>
  </si>
  <si>
    <t>Estrato 2</t>
  </si>
  <si>
    <t>$ 2.578.609.410</t>
  </si>
  <si>
    <t>$ 922.542.175</t>
  </si>
  <si>
    <t>Estrato 3</t>
  </si>
  <si>
    <t>$ 5.206.582.259</t>
  </si>
  <si>
    <t>$ 2.156.058.736</t>
  </si>
  <si>
    <t>Estrato 4</t>
  </si>
  <si>
    <t>$ 1.839.210.377</t>
  </si>
  <si>
    <t>$ 753.619.241</t>
  </si>
  <si>
    <t>Estrato 5</t>
  </si>
  <si>
    <t>$ 1.189.273.741</t>
  </si>
  <si>
    <t>$ 468.555.464</t>
  </si>
  <si>
    <t>Estrato 6</t>
  </si>
  <si>
    <t>$ 3.461.291.019</t>
  </si>
  <si>
    <t>$ 1.270.016.106</t>
  </si>
  <si>
    <t>Oficial</t>
  </si>
  <si>
    <t>$ 772.394.711</t>
  </si>
  <si>
    <t>$ 193.971.430</t>
  </si>
  <si>
    <t>Especial</t>
  </si>
  <si>
    <t>$ 103.532.269</t>
  </si>
  <si>
    <t>$ 35.941.624</t>
  </si>
  <si>
    <t>Comercial</t>
  </si>
  <si>
    <t>$ 3.362.500.710</t>
  </si>
  <si>
    <t>$ 964.897.721</t>
  </si>
  <si>
    <t>Industrial</t>
  </si>
  <si>
    <t>$ 271.285.088</t>
  </si>
  <si>
    <t>$ 33.466.717</t>
  </si>
  <si>
    <t>TOTAL</t>
  </si>
  <si>
    <t xml:space="preserve">INDICADORES DE GESTION </t>
  </si>
  <si>
    <t>REAL</t>
  </si>
  <si>
    <t>PROYECTADO</t>
  </si>
  <si>
    <t xml:space="preserve">OTROS ASPECTOS </t>
  </si>
  <si>
    <t>Valor/Información</t>
  </si>
  <si>
    <t>Tiempos de suspensión promedio del servicio de Acu.</t>
  </si>
  <si>
    <t>Hs</t>
  </si>
  <si>
    <t>ANTONIO NIETO</t>
  </si>
  <si>
    <t xml:space="preserve">Número de Trabajadores por cada mil usuarios </t>
  </si>
  <si>
    <t>BAYRON ARRIETA</t>
  </si>
  <si>
    <t>Continuidad del Servicio</t>
  </si>
  <si>
    <t>Número de solicitudes de conexión presentadas y atendidas</t>
  </si>
  <si>
    <t xml:space="preserve">Micromedición </t>
  </si>
  <si>
    <t>ELIZABETH R.</t>
  </si>
  <si>
    <t>Número de quejas formuladas y atendidas</t>
  </si>
  <si>
    <t>Eficiencia en el recaudo</t>
  </si>
  <si>
    <t>TATIANA GUTIERREZ</t>
  </si>
  <si>
    <t xml:space="preserve">Número de medidores instalados </t>
  </si>
  <si>
    <t xml:space="preserve">Indice de Agua no Contabilizada </t>
  </si>
  <si>
    <t>%</t>
  </si>
  <si>
    <t xml:space="preserve">Costo Unitario de Metro Cúbico de agua  </t>
  </si>
  <si>
    <t>$ 1.453,49</t>
  </si>
  <si>
    <t>Pérdidas ténicas</t>
  </si>
  <si>
    <t xml:space="preserve">Costo Unitario de Metro Cúbico vertido   </t>
  </si>
  <si>
    <t>$ 380,92</t>
  </si>
  <si>
    <t>Pérdidas Comerciales</t>
  </si>
  <si>
    <t>Costo unitario del metro cúbico de agua residual tratada</t>
  </si>
  <si>
    <t>TOLEDO</t>
  </si>
  <si>
    <t>Cobertura de Acueducto</t>
  </si>
  <si>
    <t xml:space="preserve">Cumplimiento de parametros de calidad del agua </t>
  </si>
  <si>
    <t>NOLVIS</t>
  </si>
  <si>
    <t>Cobertura de Alcantarillado</t>
  </si>
  <si>
    <t xml:space="preserve">Turbiedad agua potable </t>
  </si>
  <si>
    <t>Color agua potable</t>
  </si>
  <si>
    <t>Coliformes totales</t>
  </si>
  <si>
    <t>Escherichia Coli</t>
  </si>
  <si>
    <t>Fuente de abastecimiento utilizado para captar el recurso hidrico</t>
  </si>
  <si>
    <t>Aplazado</t>
  </si>
  <si>
    <t>TABLERO CONTROL TARIFAS SERVICIOS DE ACUEDUCTO Y ALCANTARILLADO - ESSMAR E.S.P</t>
  </si>
  <si>
    <t>IPC - BASE DANE: DICIEMBRE DE 2018</t>
  </si>
  <si>
    <t>SALARIO MÍNIMO MENSUAL LEGAL VIGENTE</t>
  </si>
  <si>
    <t>Mes / Año</t>
  </si>
  <si>
    <t>2014</t>
  </si>
  <si>
    <t>2015</t>
  </si>
  <si>
    <t>2016</t>
  </si>
  <si>
    <t>2017</t>
  </si>
  <si>
    <t>2018</t>
  </si>
  <si>
    <t>2019</t>
  </si>
  <si>
    <t>2020</t>
  </si>
  <si>
    <t>AÑO</t>
  </si>
  <si>
    <t>Monto Diario</t>
  </si>
  <si>
    <t>Monto Mensual</t>
  </si>
  <si>
    <t>Variación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</si>
  <si>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</si>
  <si>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</si>
  <si>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</si>
  <si>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</si>
  <si>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</si>
  <si>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</si>
  <si>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</si>
  <si>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</si>
  <si>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</si>
  <si>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</si>
  <si>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</si>
  <si>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</si>
  <si>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 IPC:</t>
  </si>
  <si>
    <t xml:space="preserve">             TARIFAS DE ACUEDUCTO Y ALCANTARILLADO</t>
  </si>
  <si>
    <t xml:space="preserve">             PROYECCIÓN TARIFAS DE ACUEDUCTO Y ALCANTARILLADO</t>
  </si>
  <si>
    <t>De conformidad con lo establecido en el Título V de la Resolución CRA 151 de 2001, la ESSMAR E.S.P. informa las tarifas que regirán a partir de la fecha, aprobadas por la Junta Directiva:</t>
  </si>
  <si>
    <t>SERVICIO</t>
  </si>
  <si>
    <t>ESTRATO / USO</t>
  </si>
  <si>
    <t>SUBSIDIOS Y APORTES (%)</t>
  </si>
  <si>
    <t>CARGO FIJO</t>
  </si>
  <si>
    <t>CONSUMO BÁSICO 
(0 a 16 m3)</t>
  </si>
  <si>
    <t>CONSUMO COMPLEMENTARIO Y SUNTUARIO 
(Mayor a 16m3)</t>
  </si>
  <si>
    <t xml:space="preserve">Oficial </t>
  </si>
  <si>
    <t>1. Los rangos de consumo de los servicios de acueducto y alcantarillado se fijan con base en la  Resolución CRA 750 de 2016.</t>
  </si>
  <si>
    <t>2. Tarifas expresadas a precios de octubre de 2019</t>
  </si>
  <si>
    <t>ESTADO</t>
  </si>
  <si>
    <t>ALERTA</t>
  </si>
  <si>
    <t>Vencida</t>
  </si>
  <si>
    <t>Programada</t>
  </si>
  <si>
    <t>Vence hoy</t>
  </si>
  <si>
    <t>Crear formato (FICHA) para levantamiento de catastro de redes</t>
  </si>
  <si>
    <t>Adalberto Contreras, Jesus Peraza</t>
  </si>
  <si>
    <t>Incluir tasas ambientales en tarifas (Solicitud de facturas CORPOMAG)</t>
  </si>
  <si>
    <t>Adalberto Contreras, Lina Díaz</t>
  </si>
  <si>
    <t>Se debe actualizar mensualmente con los acumulados desde la ultimas que se actualizo tarifa para cuando se complete el 3% se actualizan las tarifas</t>
  </si>
  <si>
    <t>TABLERO CONTROL - INDEXACIÓN</t>
  </si>
  <si>
    <t xml:space="preserve">Variaciones IPC </t>
  </si>
  <si>
    <t xml:space="preserve"> </t>
  </si>
  <si>
    <t>Total, Indice de Precios al Consumidor (IPC)</t>
  </si>
  <si>
    <t>Índices - Serie de empalme
2003 - 2020</t>
  </si>
  <si>
    <t>Base Diciembre de 2018 = 100,00</t>
  </si>
  <si>
    <t>Mes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</si>
  <si>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DANE.</t>
    </r>
  </si>
  <si>
    <r>
      <rPr>
        <b/>
        <sz val="8"/>
        <rFont val="Segoe UI"/>
        <family val="2"/>
        <charset val="204"/>
      </rPr>
      <t>Nota:</t>
    </r>
    <r>
      <rPr>
        <sz val="8"/>
        <rFont val="Segoe UI"/>
        <family val="2"/>
        <charset val="204"/>
      </rPr>
      <t xml:space="preserve"> La diferencia en la suma de las variables, obedece al sistema de aproximación y redondeo.</t>
    </r>
  </si>
  <si>
    <t>Actualizado el 5 de enero de 2021</t>
  </si>
  <si>
    <t>2021</t>
  </si>
  <si>
    <t>Índices - Serie de empalme
2003 - 2021</t>
  </si>
  <si>
    <t>Actualizado el 5 de Marzo de 2021</t>
  </si>
  <si>
    <t>De conformidad con lo establecido en el Título V de la Resolución CRA 151 de 2001, la ESSMAR E.S.P. informa las tarifas que regirán a partir de la fecha 06 de Mayo del año 2021, aprobadas por la Junta Directiva:</t>
  </si>
  <si>
    <t>2. IPC: 3,27%</t>
  </si>
  <si>
    <t>1. Los rangos de consumo de los servicios de acueducto y alcantarillado se fijan con base en la Resolución CRA 750 de 2016.</t>
  </si>
  <si>
    <t>Escenario con ajuste parcial</t>
  </si>
  <si>
    <t>TABLERO CONTROL - INDEXACIÓN 
BASE ESSMAR</t>
  </si>
  <si>
    <t>Índices - Serie de empalme
2003 - 2022</t>
  </si>
  <si>
    <t>Actualizado el 5 de abril de 2022</t>
  </si>
  <si>
    <t>Acumulado</t>
  </si>
  <si>
    <t>PROCESO</t>
  </si>
  <si>
    <t>FORMATO</t>
  </si>
  <si>
    <t>CODIGO</t>
  </si>
  <si>
    <t>VERSION</t>
  </si>
  <si>
    <t>GESTIÓN DEL DIRECCIONAMIENTO ESTRATEGICO</t>
  </si>
  <si>
    <t>GR - 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</si>
</sst>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dd/mm/yyyy"/>
    <numFmt numFmtId="165" formatCode="#,##0;[Red]#,##0"/>
    <numFmt numFmtId="166" formatCode="[$$-240A]\ #,##0.00"/>
    <numFmt numFmtId="167" formatCode="0.0000%"/>
    <numFmt numFmtId="168" formatCode="&quot;$&quot;#,##0.00"/>
    <numFmt numFmtId="169" formatCode="&quot;$&quot;\ #,##0.00"/>
    <numFmt numFmtId="170" formatCode="0.000"/>
    <numFmt numFmtId="171" formatCode="0.0"/>
    <numFmt numFmtId="172" formatCode="_ * #,##0.00_ ;_ * \-#,##0.00_ ;_ * &quot;-&quot;??_ ;_ @_ "/>
    <numFmt numFmtId="173" formatCode="_-* #,##0.00\ [$€]_-;\-* #,##0.00\ [$€]_-;_-* &quot;-&quot;??\ [$€]_-;_-@_-"/>
  </numFmts>
  <fonts count="62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0000FF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202124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4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9"/>
      <name val="Segoe UI"/>
      <family val="2"/>
      <charset val="204"/>
    </font>
    <font>
      <b/>
      <sz val="9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sz val="10"/>
      <name val="Segoe UI"/>
      <family val="2"/>
      <charset val="204"/>
    </font>
    <font>
      <sz val="9"/>
      <color theme="1" tint="0.249977111117893"/>
      <name val="Calibri"/>
      <family val="2"/>
    </font>
    <font>
      <sz val="8"/>
      <color theme="1" tint="0.249977111117893"/>
      <name val="Calibri"/>
      <family val="2"/>
    </font>
    <font>
      <sz val="9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</font>
    <font>
      <b/>
      <sz val="9"/>
      <color theme="1" tint="0.249977111117893"/>
      <name val="Calibri"/>
      <family val="2"/>
    </font>
    <font>
      <b/>
      <sz val="14"/>
      <color theme="1" tint="0.249977111117893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 tint="0.249977111117893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0"/>
      <color theme="1" tint="0.249977111117893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6"/>
      <color theme="1" tint="0.249977111117893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sz val="9"/>
      <name val="Arial"/>
      <family val="2"/>
    </font>
    <font>
      <sz val="9"/>
      <name val="Segoe U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 tint="0.249977111117893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73763"/>
        <bgColor rgb="FF073763"/>
      </patternFill>
    </fill>
    <fill>
      <patternFill patternType="solid">
        <fgColor rgb="FF95B3D7"/>
        <bgColor rgb="FF95B3D7"/>
      </patternFill>
    </fill>
    <fill>
      <patternFill patternType="solid">
        <fgColor rgb="FF9FC5E8"/>
        <bgColor rgb="FF9FC5E8"/>
      </patternFill>
    </fill>
    <fill>
      <patternFill patternType="solid">
        <fgColor rgb="FF00FFFF"/>
        <bgColor rgb="FF00FFFF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0BC3C"/>
        <bgColor indexed="64"/>
      </patternFill>
    </fill>
    <fill>
      <patternFill patternType="solid">
        <fgColor rgb="FF90BC3C"/>
        <bgColor theme="4"/>
      </patternFill>
    </fill>
    <fill>
      <patternFill patternType="solid">
        <fgColor rgb="FF2DA1DB"/>
        <bgColor indexed="64"/>
      </patternFill>
    </fill>
    <fill>
      <patternFill patternType="solid">
        <fgColor rgb="FF2DA1DB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/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9" fontId="17" fillId="0" borderId="0" applyFont="0" applyFill="0" applyBorder="0" applyAlignment="0" applyProtection="0"/>
    <xf numFmtId="0" fontId="48" fillId="28" borderId="43" applyNumberFormat="0" applyAlignment="0" applyProtection="0"/>
    <xf numFmtId="0" fontId="51" fillId="0" borderId="45" applyNumberFormat="0" applyFill="0" applyAlignment="0" applyProtection="0"/>
    <xf numFmtId="0" fontId="52" fillId="0" borderId="47" applyNumberFormat="0" applyFill="0" applyAlignment="0" applyProtection="0"/>
    <xf numFmtId="0" fontId="54" fillId="0" borderId="3"/>
    <xf numFmtId="0" fontId="1" fillId="32" borderId="3" applyNumberFormat="0" applyBorder="0" applyAlignment="0" applyProtection="0"/>
    <xf numFmtId="0" fontId="1" fillId="36" borderId="3" applyNumberFormat="0" applyBorder="0" applyAlignment="0" applyProtection="0"/>
    <xf numFmtId="0" fontId="1" fillId="40" borderId="3" applyNumberFormat="0" applyBorder="0" applyAlignment="0" applyProtection="0"/>
    <xf numFmtId="0" fontId="1" fillId="44" borderId="3" applyNumberFormat="0" applyBorder="0" applyAlignment="0" applyProtection="0"/>
    <xf numFmtId="0" fontId="1" fillId="48" borderId="3" applyNumberFormat="0" applyBorder="0" applyAlignment="0" applyProtection="0"/>
    <xf numFmtId="0" fontId="1" fillId="52" borderId="3" applyNumberFormat="0" applyBorder="0" applyAlignment="0" applyProtection="0"/>
    <xf numFmtId="0" fontId="1" fillId="33" borderId="3" applyNumberFormat="0" applyBorder="0" applyAlignment="0" applyProtection="0"/>
    <xf numFmtId="0" fontId="1" fillId="37" borderId="3" applyNumberFormat="0" applyBorder="0" applyAlignment="0" applyProtection="0"/>
    <xf numFmtId="0" fontId="1" fillId="41" borderId="3" applyNumberFormat="0" applyBorder="0" applyAlignment="0" applyProtection="0"/>
    <xf numFmtId="0" fontId="1" fillId="45" borderId="3" applyNumberFormat="0" applyBorder="0" applyAlignment="0" applyProtection="0"/>
    <xf numFmtId="0" fontId="1" fillId="49" borderId="3" applyNumberFormat="0" applyBorder="0" applyAlignment="0" applyProtection="0"/>
    <xf numFmtId="0" fontId="1" fillId="53" borderId="3" applyNumberFormat="0" applyBorder="0" applyAlignment="0" applyProtection="0"/>
    <xf numFmtId="0" fontId="53" fillId="34" borderId="3" applyNumberFormat="0" applyBorder="0" applyAlignment="0" applyProtection="0"/>
    <xf numFmtId="0" fontId="53" fillId="38" borderId="3" applyNumberFormat="0" applyBorder="0" applyAlignment="0" applyProtection="0"/>
    <xf numFmtId="0" fontId="53" fillId="42" borderId="3" applyNumberFormat="0" applyBorder="0" applyAlignment="0" applyProtection="0"/>
    <xf numFmtId="0" fontId="53" fillId="46" borderId="3" applyNumberFormat="0" applyBorder="0" applyAlignment="0" applyProtection="0"/>
    <xf numFmtId="0" fontId="53" fillId="50" borderId="3" applyNumberFormat="0" applyBorder="0" applyAlignment="0" applyProtection="0"/>
    <xf numFmtId="0" fontId="53" fillId="54" borderId="3" applyNumberFormat="0" applyBorder="0" applyAlignment="0" applyProtection="0"/>
    <xf numFmtId="0" fontId="50" fillId="29" borderId="43" applyNumberFormat="0" applyAlignment="0" applyProtection="0"/>
    <xf numFmtId="0" fontId="46" fillId="0" borderId="3" applyNumberFormat="0" applyFill="0" applyBorder="0" applyAlignment="0" applyProtection="0"/>
    <xf numFmtId="0" fontId="53" fillId="31" borderId="3" applyNumberFormat="0" applyBorder="0" applyAlignment="0" applyProtection="0"/>
    <xf numFmtId="0" fontId="53" fillId="35" borderId="3" applyNumberFormat="0" applyBorder="0" applyAlignment="0" applyProtection="0"/>
    <xf numFmtId="0" fontId="53" fillId="39" borderId="3" applyNumberFormat="0" applyBorder="0" applyAlignment="0" applyProtection="0"/>
    <xf numFmtId="0" fontId="53" fillId="43" borderId="3" applyNumberFormat="0" applyBorder="0" applyAlignment="0" applyProtection="0"/>
    <xf numFmtId="0" fontId="53" fillId="47" borderId="3" applyNumberFormat="0" applyBorder="0" applyAlignment="0" applyProtection="0"/>
    <xf numFmtId="0" fontId="53" fillId="51" borderId="3" applyNumberFormat="0" applyBorder="0" applyAlignment="0" applyProtection="0"/>
    <xf numFmtId="173" fontId="40" fillId="0" borderId="3" applyFont="0" applyFill="0" applyBorder="0" applyAlignment="0" applyProtection="0"/>
    <xf numFmtId="173" fontId="40" fillId="0" borderId="3" applyFont="0" applyFill="0" applyBorder="0" applyAlignment="0" applyProtection="0"/>
    <xf numFmtId="0" fontId="47" fillId="26" borderId="3" applyNumberFormat="0" applyBorder="0" applyAlignment="0" applyProtection="0"/>
    <xf numFmtId="172" fontId="40" fillId="0" borderId="3" applyFont="0" applyFill="0" applyBorder="0" applyAlignment="0" applyProtection="0"/>
    <xf numFmtId="0" fontId="55" fillId="27" borderId="3" applyNumberFormat="0" applyBorder="0" applyAlignment="0" applyProtection="0"/>
    <xf numFmtId="0" fontId="1" fillId="0" borderId="3"/>
    <xf numFmtId="0" fontId="1" fillId="30" borderId="46" applyNumberFormat="0" applyFont="0" applyAlignment="0" applyProtection="0"/>
    <xf numFmtId="9" fontId="40" fillId="0" borderId="3" applyFont="0" applyFill="0" applyBorder="0" applyAlignment="0" applyProtection="0"/>
    <xf numFmtId="9" fontId="40" fillId="0" borderId="3" applyFont="0" applyFill="0" applyBorder="0" applyAlignment="0" applyProtection="0"/>
    <xf numFmtId="9" fontId="40" fillId="0" borderId="3" applyFont="0" applyFill="0" applyBorder="0" applyAlignment="0" applyProtection="0"/>
    <xf numFmtId="0" fontId="49" fillId="29" borderId="44" applyNumberFormat="0" applyAlignment="0" applyProtection="0"/>
    <xf numFmtId="0" fontId="56" fillId="0" borderId="3" applyNumberFormat="0" applyFill="0" applyBorder="0" applyAlignment="0" applyProtection="0"/>
    <xf numFmtId="0" fontId="3" fillId="0" borderId="3"/>
    <xf numFmtId="0" fontId="3" fillId="0" borderId="3"/>
    <xf numFmtId="0" fontId="3" fillId="0" borderId="3"/>
  </cellStyleXfs>
  <cellXfs count="28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0" fontId="7" fillId="4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14" fontId="7" fillId="0" borderId="1" xfId="0" applyNumberFormat="1" applyFont="1" applyBorder="1" applyAlignment="1">
      <alignment horizontal="center"/>
    </xf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9" fillId="4" borderId="0" xfId="0" applyFont="1" applyFill="1"/>
    <xf numFmtId="0" fontId="7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4" fontId="9" fillId="4" borderId="0" xfId="0" applyNumberFormat="1" applyFont="1" applyFill="1" applyAlignment="1">
      <alignment horizontal="center"/>
    </xf>
    <xf numFmtId="0" fontId="3" fillId="0" borderId="1" xfId="0" applyFont="1" applyBorder="1"/>
    <xf numFmtId="164" fontId="1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wrapText="1"/>
    </xf>
    <xf numFmtId="0" fontId="11" fillId="5" borderId="1" xfId="0" applyFont="1" applyFill="1" applyBorder="1"/>
    <xf numFmtId="0" fontId="7" fillId="5" borderId="1" xfId="0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3" fillId="7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/>
    <xf numFmtId="3" fontId="15" fillId="0" borderId="0" xfId="0" applyNumberFormat="1" applyFont="1" applyAlignment="1">
      <alignment horizontal="right"/>
    </xf>
    <xf numFmtId="9" fontId="15" fillId="0" borderId="0" xfId="0" applyNumberFormat="1" applyFont="1" applyAlignment="1">
      <alignment horizontal="right"/>
    </xf>
    <xf numFmtId="3" fontId="15" fillId="8" borderId="0" xfId="0" applyNumberFormat="1" applyFont="1" applyFill="1" applyAlignment="1">
      <alignment horizontal="right"/>
    </xf>
    <xf numFmtId="3" fontId="14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2" xfId="0" applyFont="1" applyBorder="1"/>
    <xf numFmtId="0" fontId="14" fillId="7" borderId="0" xfId="0" applyFont="1" applyFill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3" fillId="4" borderId="2" xfId="0" applyFont="1" applyFill="1" applyBorder="1"/>
    <xf numFmtId="0" fontId="15" fillId="9" borderId="0" xfId="0" applyFont="1" applyFill="1" applyAlignment="1">
      <alignment horizontal="right"/>
    </xf>
    <xf numFmtId="3" fontId="15" fillId="9" borderId="0" xfId="0" applyNumberFormat="1" applyFont="1" applyFill="1"/>
    <xf numFmtId="0" fontId="15" fillId="9" borderId="0" xfId="0" applyFont="1" applyFill="1"/>
    <xf numFmtId="0" fontId="3" fillId="9" borderId="0" xfId="0" applyFont="1" applyFill="1"/>
    <xf numFmtId="9" fontId="3" fillId="4" borderId="2" xfId="0" applyNumberFormat="1" applyFont="1" applyFill="1" applyBorder="1"/>
    <xf numFmtId="3" fontId="15" fillId="0" borderId="0" xfId="0" applyNumberFormat="1" applyFont="1"/>
    <xf numFmtId="9" fontId="15" fillId="9" borderId="0" xfId="0" applyNumberFormat="1" applyFont="1" applyFill="1"/>
    <xf numFmtId="165" fontId="3" fillId="0" borderId="0" xfId="0" applyNumberFormat="1" applyFont="1"/>
    <xf numFmtId="168" fontId="0" fillId="0" borderId="0" xfId="0" applyNumberFormat="1"/>
    <xf numFmtId="169" fontId="0" fillId="0" borderId="0" xfId="0" applyNumberFormat="1"/>
    <xf numFmtId="0" fontId="21" fillId="0" borderId="0" xfId="0" applyFont="1"/>
    <xf numFmtId="0" fontId="11" fillId="0" borderId="0" xfId="0" applyFont="1"/>
    <xf numFmtId="1" fontId="7" fillId="11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8" fillId="0" borderId="0" xfId="0" applyFont="1" applyAlignment="1">
      <alignment vertical="center" wrapText="1"/>
    </xf>
    <xf numFmtId="169" fontId="11" fillId="0" borderId="0" xfId="0" applyNumberFormat="1" applyFont="1"/>
    <xf numFmtId="0" fontId="22" fillId="12" borderId="3" xfId="0" applyFont="1" applyFill="1" applyBorder="1"/>
    <xf numFmtId="0" fontId="22" fillId="12" borderId="0" xfId="0" applyFont="1" applyFill="1"/>
    <xf numFmtId="0" fontId="24" fillId="15" borderId="22" xfId="0" applyFont="1" applyFill="1" applyBorder="1"/>
    <xf numFmtId="0" fontId="24" fillId="15" borderId="23" xfId="0" applyFont="1" applyFill="1" applyBorder="1"/>
    <xf numFmtId="0" fontId="24" fillId="15" borderId="24" xfId="0" applyFont="1" applyFill="1" applyBorder="1"/>
    <xf numFmtId="0" fontId="24" fillId="12" borderId="22" xfId="0" applyFont="1" applyFill="1" applyBorder="1" applyAlignment="1">
      <alignment horizontal="center" vertical="center"/>
    </xf>
    <xf numFmtId="0" fontId="24" fillId="12" borderId="23" xfId="0" applyFont="1" applyFill="1" applyBorder="1" applyAlignment="1">
      <alignment vertical="center"/>
    </xf>
    <xf numFmtId="0" fontId="24" fillId="12" borderId="24" xfId="0" applyFont="1" applyFill="1" applyBorder="1" applyAlignment="1">
      <alignment horizontal="right" vertical="center"/>
    </xf>
    <xf numFmtId="0" fontId="24" fillId="0" borderId="19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171" fontId="22" fillId="0" borderId="7" xfId="0" applyNumberFormat="1" applyFont="1" applyBorder="1" applyAlignment="1">
      <alignment horizontal="left" indent="1"/>
    </xf>
    <xf numFmtId="2" fontId="22" fillId="0" borderId="3" xfId="1" applyNumberFormat="1" applyFont="1" applyFill="1" applyBorder="1" applyAlignment="1">
      <alignment horizontal="center"/>
    </xf>
    <xf numFmtId="2" fontId="22" fillId="0" borderId="25" xfId="1" quotePrefix="1" applyNumberFormat="1" applyFont="1" applyFill="1" applyBorder="1" applyAlignment="1">
      <alignment horizontal="center"/>
    </xf>
    <xf numFmtId="171" fontId="22" fillId="14" borderId="7" xfId="0" applyNumberFormat="1" applyFont="1" applyFill="1" applyBorder="1" applyAlignment="1">
      <alignment horizontal="left" indent="1"/>
    </xf>
    <xf numFmtId="2" fontId="22" fillId="14" borderId="3" xfId="1" applyNumberFormat="1" applyFont="1" applyFill="1" applyBorder="1" applyAlignment="1">
      <alignment horizontal="center"/>
    </xf>
    <xf numFmtId="2" fontId="22" fillId="14" borderId="25" xfId="1" applyNumberFormat="1" applyFont="1" applyFill="1" applyBorder="1" applyAlignment="1">
      <alignment horizontal="center"/>
    </xf>
    <xf numFmtId="2" fontId="22" fillId="0" borderId="25" xfId="1" applyNumberFormat="1" applyFont="1" applyFill="1" applyBorder="1" applyAlignment="1">
      <alignment horizontal="center"/>
    </xf>
    <xf numFmtId="2" fontId="0" fillId="0" borderId="0" xfId="0" applyNumberFormat="1"/>
    <xf numFmtId="171" fontId="22" fillId="14" borderId="26" xfId="0" applyNumberFormat="1" applyFont="1" applyFill="1" applyBorder="1" applyAlignment="1">
      <alignment horizontal="left" indent="1"/>
    </xf>
    <xf numFmtId="2" fontId="22" fillId="14" borderId="20" xfId="1" applyNumberFormat="1" applyFont="1" applyFill="1" applyBorder="1" applyAlignment="1">
      <alignment horizontal="center"/>
    </xf>
    <xf numFmtId="2" fontId="22" fillId="14" borderId="21" xfId="1" applyNumberFormat="1" applyFont="1" applyFill="1" applyBorder="1" applyAlignment="1">
      <alignment horizontal="center"/>
    </xf>
    <xf numFmtId="2" fontId="25" fillId="14" borderId="21" xfId="1" applyNumberFormat="1" applyFont="1" applyFill="1" applyBorder="1" applyAlignment="1">
      <alignment horizontal="center"/>
    </xf>
    <xf numFmtId="0" fontId="22" fillId="12" borderId="27" xfId="0" applyFont="1" applyFill="1" applyBorder="1"/>
    <xf numFmtId="0" fontId="22" fillId="12" borderId="28" xfId="0" applyFont="1" applyFill="1" applyBorder="1"/>
    <xf numFmtId="0" fontId="22" fillId="12" borderId="13" xfId="0" applyFont="1" applyFill="1" applyBorder="1"/>
    <xf numFmtId="0" fontId="26" fillId="12" borderId="3" xfId="0" applyFont="1" applyFill="1" applyBorder="1" applyAlignment="1">
      <alignment vertical="center"/>
    </xf>
    <xf numFmtId="0" fontId="26" fillId="12" borderId="25" xfId="0" applyFont="1" applyFill="1" applyBorder="1" applyAlignment="1">
      <alignment vertical="center"/>
    </xf>
    <xf numFmtId="0" fontId="22" fillId="12" borderId="3" xfId="0" applyFont="1" applyFill="1" applyBorder="1" applyAlignment="1">
      <alignment vertical="center"/>
    </xf>
    <xf numFmtId="0" fontId="26" fillId="12" borderId="3" xfId="0" applyFont="1" applyFill="1" applyBorder="1" applyAlignment="1">
      <alignment vertical="center" wrapText="1"/>
    </xf>
    <xf numFmtId="0" fontId="26" fillId="12" borderId="25" xfId="0" applyFont="1" applyFill="1" applyBorder="1" applyAlignment="1">
      <alignment vertical="center" wrapText="1"/>
    </xf>
    <xf numFmtId="3" fontId="27" fillId="12" borderId="20" xfId="0" applyNumberFormat="1" applyFont="1" applyFill="1" applyBorder="1" applyAlignment="1">
      <alignment horizontal="left" vertical="center"/>
    </xf>
    <xf numFmtId="3" fontId="27" fillId="12" borderId="20" xfId="0" applyNumberFormat="1" applyFont="1" applyFill="1" applyBorder="1" applyAlignment="1">
      <alignment vertical="center"/>
    </xf>
    <xf numFmtId="3" fontId="27" fillId="12" borderId="21" xfId="0" applyNumberFormat="1" applyFont="1" applyFill="1" applyBorder="1" applyAlignment="1">
      <alignment vertical="center"/>
    </xf>
    <xf numFmtId="0" fontId="28" fillId="12" borderId="0" xfId="0" applyFont="1" applyFill="1"/>
    <xf numFmtId="0" fontId="30" fillId="4" borderId="40" xfId="0" applyFont="1" applyFill="1" applyBorder="1" applyAlignment="1">
      <alignment horizontal="center" vertical="center" wrapText="1"/>
    </xf>
    <xf numFmtId="0" fontId="30" fillId="4" borderId="41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31" fillId="4" borderId="40" xfId="0" applyFont="1" applyFill="1" applyBorder="1" applyAlignment="1">
      <alignment horizontal="left"/>
    </xf>
    <xf numFmtId="9" fontId="29" fillId="4" borderId="40" xfId="0" applyNumberFormat="1" applyFont="1" applyFill="1" applyBorder="1" applyAlignment="1">
      <alignment horizontal="center"/>
    </xf>
    <xf numFmtId="168" fontId="29" fillId="4" borderId="40" xfId="0" applyNumberFormat="1" applyFont="1" applyFill="1" applyBorder="1" applyAlignment="1">
      <alignment horizontal="center"/>
    </xf>
    <xf numFmtId="168" fontId="29" fillId="4" borderId="34" xfId="0" applyNumberFormat="1" applyFont="1" applyFill="1" applyBorder="1" applyAlignment="1">
      <alignment horizontal="center"/>
    </xf>
    <xf numFmtId="0" fontId="31" fillId="4" borderId="41" xfId="0" applyFont="1" applyFill="1" applyBorder="1" applyAlignment="1">
      <alignment horizontal="left"/>
    </xf>
    <xf numFmtId="9" fontId="29" fillId="4" borderId="41" xfId="0" applyNumberFormat="1" applyFont="1" applyFill="1" applyBorder="1" applyAlignment="1">
      <alignment horizontal="center"/>
    </xf>
    <xf numFmtId="168" fontId="29" fillId="4" borderId="41" xfId="0" applyNumberFormat="1" applyFont="1" applyFill="1" applyBorder="1" applyAlignment="1">
      <alignment horizontal="center"/>
    </xf>
    <xf numFmtId="168" fontId="29" fillId="4" borderId="3" xfId="0" applyNumberFormat="1" applyFont="1" applyFill="1" applyBorder="1" applyAlignment="1">
      <alignment horizontal="center"/>
    </xf>
    <xf numFmtId="0" fontId="29" fillId="4" borderId="41" xfId="0" applyFont="1" applyFill="1" applyBorder="1" applyAlignment="1">
      <alignment horizontal="center"/>
    </xf>
    <xf numFmtId="0" fontId="31" fillId="4" borderId="42" xfId="0" applyFont="1" applyFill="1" applyBorder="1" applyAlignment="1">
      <alignment horizontal="left"/>
    </xf>
    <xf numFmtId="9" fontId="29" fillId="4" borderId="42" xfId="0" applyNumberFormat="1" applyFont="1" applyFill="1" applyBorder="1" applyAlignment="1">
      <alignment horizontal="center"/>
    </xf>
    <xf numFmtId="168" fontId="29" fillId="4" borderId="42" xfId="0" applyNumberFormat="1" applyFont="1" applyFill="1" applyBorder="1" applyAlignment="1">
      <alignment horizontal="center"/>
    </xf>
    <xf numFmtId="168" fontId="29" fillId="4" borderId="31" xfId="0" applyNumberFormat="1" applyFont="1" applyFill="1" applyBorder="1" applyAlignment="1">
      <alignment horizontal="center"/>
    </xf>
    <xf numFmtId="10" fontId="20" fillId="10" borderId="38" xfId="1" applyNumberFormat="1" applyFont="1" applyFill="1" applyBorder="1"/>
    <xf numFmtId="0" fontId="24" fillId="15" borderId="8" xfId="0" applyFont="1" applyFill="1" applyBorder="1"/>
    <xf numFmtId="0" fontId="24" fillId="15" borderId="3" xfId="0" applyFont="1" applyFill="1" applyBorder="1"/>
    <xf numFmtId="0" fontId="24" fillId="15" borderId="20" xfId="0" applyFont="1" applyFill="1" applyBorder="1"/>
    <xf numFmtId="0" fontId="24" fillId="0" borderId="24" xfId="0" applyFont="1" applyBorder="1" applyAlignment="1">
      <alignment horizontal="center"/>
    </xf>
    <xf numFmtId="2" fontId="22" fillId="0" borderId="3" xfId="1" quotePrefix="1" applyNumberFormat="1" applyFont="1" applyFill="1" applyBorder="1" applyAlignment="1">
      <alignment horizontal="center"/>
    </xf>
    <xf numFmtId="2" fontId="22" fillId="0" borderId="7" xfId="1" quotePrefix="1" applyNumberFormat="1" applyFont="1" applyFill="1" applyBorder="1" applyAlignment="1">
      <alignment horizontal="center"/>
    </xf>
    <xf numFmtId="2" fontId="22" fillId="14" borderId="7" xfId="1" applyNumberFormat="1" applyFont="1" applyFill="1" applyBorder="1" applyAlignment="1">
      <alignment horizontal="center"/>
    </xf>
    <xf numFmtId="2" fontId="22" fillId="0" borderId="7" xfId="1" applyNumberFormat="1" applyFont="1" applyFill="1" applyBorder="1" applyAlignment="1">
      <alignment horizontal="center"/>
    </xf>
    <xf numFmtId="2" fontId="25" fillId="14" borderId="26" xfId="1" applyNumberFormat="1" applyFont="1" applyFill="1" applyBorder="1" applyAlignment="1">
      <alignment horizontal="center"/>
    </xf>
    <xf numFmtId="0" fontId="26" fillId="12" borderId="28" xfId="0" applyFont="1" applyFill="1" applyBorder="1" applyAlignment="1">
      <alignment vertical="center"/>
    </xf>
    <xf numFmtId="0" fontId="22" fillId="12" borderId="13" xfId="0" applyFont="1" applyFill="1" applyBorder="1" applyAlignment="1">
      <alignment vertical="center"/>
    </xf>
    <xf numFmtId="0" fontId="22" fillId="12" borderId="21" xfId="0" applyFont="1" applyFill="1" applyBorder="1" applyAlignment="1">
      <alignment vertical="center"/>
    </xf>
    <xf numFmtId="0" fontId="35" fillId="0" borderId="0" xfId="0" applyFont="1"/>
    <xf numFmtId="0" fontId="37" fillId="0" borderId="3" xfId="0" applyFont="1" applyBorder="1" applyAlignment="1">
      <alignment horizontal="center" vertical="center"/>
    </xf>
    <xf numFmtId="0" fontId="36" fillId="12" borderId="3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7" fillId="12" borderId="0" xfId="0" applyFont="1" applyFill="1" applyAlignment="1">
      <alignment vertical="center" wrapText="1"/>
    </xf>
    <xf numFmtId="0" fontId="36" fillId="16" borderId="3" xfId="0" applyFont="1" applyFill="1" applyBorder="1" applyAlignment="1">
      <alignment horizontal="center" vertical="center"/>
    </xf>
    <xf numFmtId="2" fontId="38" fillId="0" borderId="3" xfId="0" applyNumberFormat="1" applyFont="1" applyBorder="1" applyAlignment="1">
      <alignment horizontal="center" vertical="center"/>
    </xf>
    <xf numFmtId="2" fontId="38" fillId="17" borderId="3" xfId="0" applyNumberFormat="1" applyFont="1" applyFill="1" applyBorder="1" applyAlignment="1">
      <alignment horizontal="center" vertical="center"/>
    </xf>
    <xf numFmtId="2" fontId="38" fillId="18" borderId="3" xfId="0" applyNumberFormat="1" applyFont="1" applyFill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5" fillId="0" borderId="3" xfId="0" applyFont="1" applyBorder="1"/>
    <xf numFmtId="9" fontId="0" fillId="0" borderId="0" xfId="1" applyFont="1" applyAlignment="1"/>
    <xf numFmtId="167" fontId="0" fillId="0" borderId="0" xfId="1" applyNumberFormat="1" applyFont="1" applyAlignment="1"/>
    <xf numFmtId="0" fontId="42" fillId="0" borderId="0" xfId="0" applyFont="1" applyAlignment="1">
      <alignment vertical="center"/>
    </xf>
    <xf numFmtId="0" fontId="44" fillId="20" borderId="17" xfId="0" applyFont="1" applyFill="1" applyBorder="1" applyAlignment="1">
      <alignment horizontal="center" vertical="center"/>
    </xf>
    <xf numFmtId="0" fontId="44" fillId="20" borderId="9" xfId="0" applyFont="1" applyFill="1" applyBorder="1" applyAlignment="1">
      <alignment horizontal="center" vertical="center"/>
    </xf>
    <xf numFmtId="0" fontId="44" fillId="20" borderId="10" xfId="0" applyFont="1" applyFill="1" applyBorder="1" applyAlignment="1">
      <alignment horizontal="center" vertical="center"/>
    </xf>
    <xf numFmtId="0" fontId="45" fillId="19" borderId="17" xfId="0" applyFont="1" applyFill="1" applyBorder="1" applyAlignment="1">
      <alignment horizontal="center" vertical="center" wrapText="1"/>
    </xf>
    <xf numFmtId="0" fontId="45" fillId="19" borderId="9" xfId="0" applyFont="1" applyFill="1" applyBorder="1" applyAlignment="1">
      <alignment horizontal="center" vertical="center" wrapText="1"/>
    </xf>
    <xf numFmtId="0" fontId="45" fillId="19" borderId="10" xfId="0" applyFont="1" applyFill="1" applyBorder="1" applyAlignment="1">
      <alignment horizontal="center" vertical="center" wrapText="1"/>
    </xf>
    <xf numFmtId="170" fontId="40" fillId="17" borderId="11" xfId="0" applyNumberFormat="1" applyFont="1" applyFill="1" applyBorder="1" applyAlignment="1">
      <alignment horizontal="center" vertical="center"/>
    </xf>
    <xf numFmtId="170" fontId="40" fillId="18" borderId="11" xfId="0" applyNumberFormat="1" applyFont="1" applyFill="1" applyBorder="1" applyAlignment="1">
      <alignment horizontal="center" vertical="center"/>
    </xf>
    <xf numFmtId="2" fontId="41" fillId="0" borderId="14" xfId="0" applyNumberFormat="1" applyFont="1" applyBorder="1" applyAlignment="1">
      <alignment vertical="center"/>
    </xf>
    <xf numFmtId="10" fontId="40" fillId="0" borderId="11" xfId="1" applyNumberFormat="1" applyFont="1" applyFill="1" applyBorder="1" applyAlignment="1">
      <alignment horizontal="center" vertical="center"/>
    </xf>
    <xf numFmtId="2" fontId="41" fillId="0" borderId="18" xfId="0" applyNumberFormat="1" applyFont="1" applyBorder="1" applyAlignment="1">
      <alignment vertical="center"/>
    </xf>
    <xf numFmtId="10" fontId="40" fillId="0" borderId="15" xfId="1" applyNumberFormat="1" applyFont="1" applyFill="1" applyBorder="1" applyAlignment="1">
      <alignment horizontal="center" vertical="center"/>
    </xf>
    <xf numFmtId="2" fontId="40" fillId="0" borderId="12" xfId="0" applyNumberFormat="1" applyFont="1" applyBorder="1" applyAlignment="1">
      <alignment horizontal="center" vertical="center"/>
    </xf>
    <xf numFmtId="2" fontId="40" fillId="0" borderId="16" xfId="0" applyNumberFormat="1" applyFont="1" applyBorder="1" applyAlignment="1">
      <alignment horizontal="center" vertical="center"/>
    </xf>
    <xf numFmtId="166" fontId="40" fillId="0" borderId="11" xfId="0" applyNumberFormat="1" applyFont="1" applyBorder="1" applyAlignment="1">
      <alignment vertical="center" wrapText="1"/>
    </xf>
    <xf numFmtId="166" fontId="18" fillId="0" borderId="11" xfId="0" applyNumberFormat="1" applyFont="1" applyBorder="1" applyAlignment="1">
      <alignment vertical="center" wrapText="1"/>
    </xf>
    <xf numFmtId="167" fontId="18" fillId="0" borderId="12" xfId="0" applyNumberFormat="1" applyFont="1" applyBorder="1" applyAlignment="1">
      <alignment vertical="center" wrapText="1"/>
    </xf>
    <xf numFmtId="166" fontId="18" fillId="0" borderId="15" xfId="0" applyNumberFormat="1" applyFont="1" applyBorder="1" applyAlignment="1">
      <alignment vertical="center" wrapText="1"/>
    </xf>
    <xf numFmtId="167" fontId="18" fillId="0" borderId="16" xfId="0" applyNumberFormat="1" applyFont="1" applyBorder="1" applyAlignment="1">
      <alignment vertical="center" wrapText="1"/>
    </xf>
    <xf numFmtId="1" fontId="18" fillId="0" borderId="14" xfId="0" applyNumberFormat="1" applyFont="1" applyBorder="1" applyAlignment="1">
      <alignment horizontal="center" vertical="center" wrapText="1"/>
    </xf>
    <xf numFmtId="167" fontId="40" fillId="0" borderId="12" xfId="1" applyNumberFormat="1" applyFont="1" applyFill="1" applyBorder="1" applyAlignment="1">
      <alignment horizontal="center" vertical="center" wrapText="1"/>
    </xf>
    <xf numFmtId="1" fontId="18" fillId="0" borderId="18" xfId="0" applyNumberFormat="1" applyFont="1" applyBorder="1" applyAlignment="1">
      <alignment horizontal="center" vertical="center" wrapText="1"/>
    </xf>
    <xf numFmtId="2" fontId="41" fillId="0" borderId="11" xfId="0" applyNumberFormat="1" applyFont="1" applyBorder="1" applyAlignment="1">
      <alignment vertical="center"/>
    </xf>
    <xf numFmtId="2" fontId="40" fillId="0" borderId="11" xfId="0" applyNumberFormat="1" applyFont="1" applyBorder="1" applyAlignment="1">
      <alignment horizontal="center" vertical="center"/>
    </xf>
    <xf numFmtId="0" fontId="45" fillId="20" borderId="17" xfId="0" applyFont="1" applyFill="1" applyBorder="1" applyAlignment="1">
      <alignment horizontal="center" vertical="center"/>
    </xf>
    <xf numFmtId="0" fontId="45" fillId="20" borderId="9" xfId="0" applyFont="1" applyFill="1" applyBorder="1" applyAlignment="1">
      <alignment horizontal="center" vertical="center"/>
    </xf>
    <xf numFmtId="0" fontId="45" fillId="20" borderId="10" xfId="0" applyFont="1" applyFill="1" applyBorder="1" applyAlignment="1">
      <alignment horizontal="center" vertical="center"/>
    </xf>
    <xf numFmtId="2" fontId="40" fillId="0" borderId="15" xfId="0" applyNumberFormat="1" applyFont="1" applyBorder="1" applyAlignment="1">
      <alignment horizontal="center" vertical="center"/>
    </xf>
    <xf numFmtId="10" fontId="40" fillId="0" borderId="12" xfId="1" applyNumberFormat="1" applyFont="1" applyFill="1" applyBorder="1" applyAlignment="1">
      <alignment horizontal="center" vertical="center"/>
    </xf>
    <xf numFmtId="2" fontId="38" fillId="0" borderId="12" xfId="0" applyNumberFormat="1" applyFont="1" applyBorder="1" applyAlignment="1">
      <alignment horizontal="center" vertical="center"/>
    </xf>
    <xf numFmtId="2" fontId="38" fillId="0" borderId="16" xfId="0" applyNumberFormat="1" applyFont="1" applyBorder="1" applyAlignment="1">
      <alignment horizontal="center" vertical="center"/>
    </xf>
    <xf numFmtId="3" fontId="44" fillId="20" borderId="9" xfId="0" applyNumberFormat="1" applyFont="1" applyFill="1" applyBorder="1" applyAlignment="1">
      <alignment horizontal="center" vertical="center"/>
    </xf>
    <xf numFmtId="1" fontId="44" fillId="20" borderId="10" xfId="0" applyNumberFormat="1" applyFont="1" applyFill="1" applyBorder="1" applyAlignment="1">
      <alignment horizontal="center" vertical="center"/>
    </xf>
    <xf numFmtId="2" fontId="41" fillId="17" borderId="14" xfId="0" applyNumberFormat="1" applyFont="1" applyFill="1" applyBorder="1" applyAlignment="1">
      <alignment vertical="center"/>
    </xf>
    <xf numFmtId="170" fontId="40" fillId="17" borderId="12" xfId="0" applyNumberFormat="1" applyFont="1" applyFill="1" applyBorder="1" applyAlignment="1">
      <alignment horizontal="center" vertical="center"/>
    </xf>
    <xf numFmtId="2" fontId="41" fillId="18" borderId="14" xfId="0" applyNumberFormat="1" applyFont="1" applyFill="1" applyBorder="1" applyAlignment="1">
      <alignment vertical="center"/>
    </xf>
    <xf numFmtId="170" fontId="40" fillId="18" borderId="12" xfId="0" applyNumberFormat="1" applyFont="1" applyFill="1" applyBorder="1" applyAlignment="1">
      <alignment horizontal="center" vertical="center"/>
    </xf>
    <xf numFmtId="2" fontId="41" fillId="18" borderId="18" xfId="0" applyNumberFormat="1" applyFont="1" applyFill="1" applyBorder="1" applyAlignment="1">
      <alignment vertical="center"/>
    </xf>
    <xf numFmtId="170" fontId="40" fillId="18" borderId="15" xfId="0" applyNumberFormat="1" applyFont="1" applyFill="1" applyBorder="1" applyAlignment="1">
      <alignment horizontal="center" vertical="center"/>
    </xf>
    <xf numFmtId="170" fontId="40" fillId="18" borderId="16" xfId="0" applyNumberFormat="1" applyFont="1" applyFill="1" applyBorder="1" applyAlignment="1">
      <alignment horizontal="center" vertical="center"/>
    </xf>
    <xf numFmtId="170" fontId="41" fillId="22" borderId="12" xfId="0" applyNumberFormat="1" applyFont="1" applyFill="1" applyBorder="1" applyAlignment="1">
      <alignment horizontal="center" vertical="center"/>
    </xf>
    <xf numFmtId="10" fontId="41" fillId="21" borderId="12" xfId="1" applyNumberFormat="1" applyFont="1" applyFill="1" applyBorder="1" applyAlignment="1">
      <alignment horizontal="center" vertical="center"/>
    </xf>
    <xf numFmtId="2" fontId="41" fillId="21" borderId="12" xfId="0" applyNumberFormat="1" applyFont="1" applyFill="1" applyBorder="1" applyAlignment="1">
      <alignment horizontal="center" vertical="center"/>
    </xf>
    <xf numFmtId="1" fontId="18" fillId="21" borderId="14" xfId="0" applyNumberFormat="1" applyFont="1" applyFill="1" applyBorder="1" applyAlignment="1">
      <alignment horizontal="center" vertical="center" wrapText="1"/>
    </xf>
    <xf numFmtId="166" fontId="40" fillId="21" borderId="11" xfId="0" applyNumberFormat="1" applyFont="1" applyFill="1" applyBorder="1" applyAlignment="1">
      <alignment vertical="center" wrapText="1"/>
    </xf>
    <xf numFmtId="167" fontId="40" fillId="21" borderId="12" xfId="1" applyNumberFormat="1" applyFont="1" applyFill="1" applyBorder="1" applyAlignment="1">
      <alignment horizontal="center" vertical="center" wrapText="1"/>
    </xf>
    <xf numFmtId="10" fontId="40" fillId="23" borderId="11" xfId="1" applyNumberFormat="1" applyFont="1" applyFill="1" applyBorder="1" applyAlignment="1">
      <alignment horizontal="center" vertical="center"/>
    </xf>
    <xf numFmtId="10" fontId="0" fillId="0" borderId="0" xfId="0" applyNumberFormat="1"/>
    <xf numFmtId="10" fontId="40" fillId="24" borderId="11" xfId="1" applyNumberFormat="1" applyFont="1" applyFill="1" applyBorder="1" applyAlignment="1">
      <alignment horizontal="center" vertical="center"/>
    </xf>
    <xf numFmtId="10" fontId="41" fillId="23" borderId="11" xfId="1" applyNumberFormat="1" applyFont="1" applyFill="1" applyBorder="1" applyAlignment="1">
      <alignment horizontal="center" vertical="center"/>
    </xf>
    <xf numFmtId="10" fontId="41" fillId="23" borderId="12" xfId="1" applyNumberFormat="1" applyFont="1" applyFill="1" applyBorder="1" applyAlignment="1">
      <alignment horizontal="center" vertical="center"/>
    </xf>
    <xf numFmtId="10" fontId="35" fillId="0" borderId="0" xfId="1" applyNumberFormat="1" applyFont="1" applyAlignment="1"/>
    <xf numFmtId="10" fontId="0" fillId="0" borderId="0" xfId="1" applyNumberFormat="1" applyFont="1" applyAlignment="1"/>
    <xf numFmtId="0" fontId="22" fillId="12" borderId="23" xfId="0" applyFont="1" applyFill="1" applyBorder="1"/>
    <xf numFmtId="0" fontId="24" fillId="12" borderId="13" xfId="0" applyFont="1" applyFill="1" applyBorder="1" applyAlignment="1">
      <alignment horizontal="right" vertical="center"/>
    </xf>
    <xf numFmtId="0" fontId="24" fillId="0" borderId="23" xfId="0" applyFont="1" applyBorder="1" applyAlignment="1">
      <alignment horizontal="center"/>
    </xf>
    <xf numFmtId="2" fontId="22" fillId="0" borderId="13" xfId="1" quotePrefix="1" applyNumberFormat="1" applyFont="1" applyFill="1" applyBorder="1" applyAlignment="1">
      <alignment horizontal="center"/>
    </xf>
    <xf numFmtId="0" fontId="22" fillId="12" borderId="28" xfId="0" applyFont="1" applyFill="1" applyBorder="1" applyAlignment="1">
      <alignment vertical="center"/>
    </xf>
    <xf numFmtId="0" fontId="22" fillId="12" borderId="25" xfId="0" applyFont="1" applyFill="1" applyBorder="1" applyAlignment="1">
      <alignment vertical="center"/>
    </xf>
    <xf numFmtId="0" fontId="22" fillId="12" borderId="20" xfId="0" applyFont="1" applyFill="1" applyBorder="1" applyAlignment="1">
      <alignment vertical="center"/>
    </xf>
    <xf numFmtId="167" fontId="43" fillId="25" borderId="0" xfId="0" applyNumberFormat="1" applyFont="1" applyFill="1" applyAlignment="1">
      <alignment horizontal="center"/>
    </xf>
    <xf numFmtId="2" fontId="57" fillId="17" borderId="3" xfId="0" applyNumberFormat="1" applyFont="1" applyFill="1" applyBorder="1" applyAlignment="1">
      <alignment horizontal="center" vertical="center"/>
    </xf>
    <xf numFmtId="167" fontId="41" fillId="23" borderId="12" xfId="1" applyNumberFormat="1" applyFont="1" applyFill="1" applyBorder="1" applyAlignment="1">
      <alignment horizontal="center" vertical="center"/>
    </xf>
    <xf numFmtId="2" fontId="58" fillId="0" borderId="25" xfId="40" applyNumberFormat="1" applyFont="1" applyFill="1" applyBorder="1" applyAlignment="1">
      <alignment horizontal="center"/>
    </xf>
    <xf numFmtId="2" fontId="25" fillId="14" borderId="25" xfId="40" applyNumberFormat="1" applyFont="1" applyFill="1" applyBorder="1" applyAlignment="1">
      <alignment horizontal="center"/>
    </xf>
    <xf numFmtId="2" fontId="40" fillId="17" borderId="12" xfId="0" applyNumberFormat="1" applyFont="1" applyFill="1" applyBorder="1" applyAlignment="1">
      <alignment horizontal="center" vertical="center"/>
    </xf>
    <xf numFmtId="2" fontId="40" fillId="18" borderId="12" xfId="0" applyNumberFormat="1" applyFont="1" applyFill="1" applyBorder="1" applyAlignment="1">
      <alignment horizontal="center" vertical="center"/>
    </xf>
    <xf numFmtId="2" fontId="41" fillId="22" borderId="1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/>
    <xf numFmtId="0" fontId="12" fillId="6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3" fillId="7" borderId="0" xfId="0" applyFont="1" applyFill="1" applyAlignment="1">
      <alignment horizontal="center" wrapText="1"/>
    </xf>
    <xf numFmtId="0" fontId="13" fillId="7" borderId="0" xfId="0" applyFont="1" applyFill="1" applyAlignment="1">
      <alignment horizontal="center"/>
    </xf>
    <xf numFmtId="0" fontId="15" fillId="4" borderId="0" xfId="0" applyFont="1" applyFill="1"/>
    <xf numFmtId="0" fontId="15" fillId="0" borderId="0" xfId="0" applyFont="1"/>
    <xf numFmtId="0" fontId="13" fillId="0" borderId="0" xfId="0" applyFont="1" applyAlignment="1">
      <alignment horizontal="center"/>
    </xf>
    <xf numFmtId="0" fontId="14" fillId="7" borderId="0" xfId="0" applyFont="1" applyFill="1" applyAlignment="1">
      <alignment horizontal="center"/>
    </xf>
    <xf numFmtId="0" fontId="14" fillId="7" borderId="0" xfId="0" applyFont="1" applyFill="1"/>
    <xf numFmtId="0" fontId="16" fillId="9" borderId="0" xfId="0" applyFont="1" applyFill="1"/>
    <xf numFmtId="0" fontId="15" fillId="9" borderId="0" xfId="0" applyFont="1" applyFill="1"/>
    <xf numFmtId="0" fontId="16" fillId="0" borderId="0" xfId="0" applyFont="1"/>
    <xf numFmtId="0" fontId="34" fillId="0" borderId="36" xfId="0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8" xfId="0" applyFont="1" applyBorder="1" applyAlignment="1">
      <alignment horizontal="center"/>
    </xf>
    <xf numFmtId="0" fontId="33" fillId="0" borderId="33" xfId="0" applyFont="1" applyBorder="1" applyAlignment="1">
      <alignment horizontal="center" vertical="center" wrapText="1"/>
    </xf>
    <xf numFmtId="0" fontId="33" fillId="0" borderId="34" xfId="0" applyFont="1" applyBorder="1"/>
    <xf numFmtId="0" fontId="33" fillId="0" borderId="35" xfId="0" applyFont="1" applyBorder="1"/>
    <xf numFmtId="0" fontId="29" fillId="4" borderId="36" xfId="0" applyFont="1" applyFill="1" applyBorder="1" applyAlignment="1">
      <alignment horizontal="left" vertical="center" wrapText="1"/>
    </xf>
    <xf numFmtId="0" fontId="32" fillId="0" borderId="37" xfId="0" applyFont="1" applyBorder="1"/>
    <xf numFmtId="0" fontId="32" fillId="0" borderId="38" xfId="0" applyFont="1" applyBorder="1"/>
    <xf numFmtId="0" fontId="29" fillId="4" borderId="30" xfId="0" applyFont="1" applyFill="1" applyBorder="1" applyAlignment="1">
      <alignment horizontal="left" vertical="center" wrapText="1"/>
    </xf>
    <xf numFmtId="0" fontId="32" fillId="0" borderId="31" xfId="0" applyFont="1" applyBorder="1"/>
    <xf numFmtId="0" fontId="32" fillId="0" borderId="32" xfId="0" applyFont="1" applyBorder="1"/>
    <xf numFmtId="0" fontId="29" fillId="0" borderId="36" xfId="0" applyFont="1" applyBorder="1" applyAlignment="1">
      <alignment horizontal="center" vertical="center" wrapText="1"/>
    </xf>
    <xf numFmtId="0" fontId="29" fillId="0" borderId="37" xfId="0" applyFont="1" applyBorder="1"/>
    <xf numFmtId="0" fontId="29" fillId="0" borderId="38" xfId="0" applyFont="1" applyBorder="1"/>
    <xf numFmtId="0" fontId="33" fillId="4" borderId="39" xfId="0" applyFont="1" applyFill="1" applyBorder="1" applyAlignment="1">
      <alignment horizontal="center" vertical="center" wrapText="1"/>
    </xf>
    <xf numFmtId="0" fontId="33" fillId="0" borderId="3" xfId="0" applyFont="1" applyBorder="1"/>
    <xf numFmtId="0" fontId="33" fillId="4" borderId="36" xfId="0" applyFont="1" applyFill="1" applyBorder="1" applyAlignment="1">
      <alignment horizontal="center" vertical="center"/>
    </xf>
    <xf numFmtId="0" fontId="33" fillId="0" borderId="37" xfId="0" applyFont="1" applyBorder="1"/>
    <xf numFmtId="0" fontId="33" fillId="0" borderId="38" xfId="0" applyFont="1" applyBorder="1"/>
    <xf numFmtId="0" fontId="33" fillId="4" borderId="3" xfId="0" applyFont="1" applyFill="1" applyBorder="1" applyAlignment="1">
      <alignment horizontal="center" vertical="center"/>
    </xf>
    <xf numFmtId="0" fontId="33" fillId="0" borderId="29" xfId="0" applyFont="1" applyBorder="1"/>
    <xf numFmtId="0" fontId="43" fillId="19" borderId="4" xfId="0" applyFont="1" applyFill="1" applyBorder="1" applyAlignment="1">
      <alignment horizontal="center" vertical="center"/>
    </xf>
    <xf numFmtId="0" fontId="43" fillId="19" borderId="5" xfId="0" applyFont="1" applyFill="1" applyBorder="1" applyAlignment="1">
      <alignment horizontal="center" vertical="center"/>
    </xf>
    <xf numFmtId="0" fontId="43" fillId="19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43" fillId="19" borderId="4" xfId="0" applyFont="1" applyFill="1" applyBorder="1" applyAlignment="1">
      <alignment horizontal="center" vertical="center" wrapText="1"/>
    </xf>
    <xf numFmtId="3" fontId="27" fillId="12" borderId="19" xfId="0" applyNumberFormat="1" applyFont="1" applyFill="1" applyBorder="1" applyAlignment="1">
      <alignment horizontal="left" vertical="center"/>
    </xf>
    <xf numFmtId="3" fontId="27" fillId="12" borderId="20" xfId="0" applyNumberFormat="1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/>
    </xf>
    <xf numFmtId="0" fontId="23" fillId="13" borderId="3" xfId="0" applyFont="1" applyFill="1" applyBorder="1" applyAlignment="1">
      <alignment horizontal="center" vertical="center"/>
    </xf>
    <xf numFmtId="0" fontId="24" fillId="14" borderId="19" xfId="0" applyFont="1" applyFill="1" applyBorder="1" applyAlignment="1">
      <alignment horizontal="center" vertical="center" wrapText="1"/>
    </xf>
    <xf numFmtId="0" fontId="24" fillId="14" borderId="20" xfId="0" applyFont="1" applyFill="1" applyBorder="1" applyAlignment="1">
      <alignment horizontal="center" vertical="center" wrapText="1"/>
    </xf>
    <xf numFmtId="0" fontId="24" fillId="14" borderId="21" xfId="0" applyFont="1" applyFill="1" applyBorder="1" applyAlignment="1">
      <alignment horizontal="center" vertical="center" wrapText="1"/>
    </xf>
    <xf numFmtId="0" fontId="26" fillId="12" borderId="8" xfId="0" applyFont="1" applyFill="1" applyBorder="1" applyAlignment="1">
      <alignment horizontal="left" vertical="center"/>
    </xf>
    <xf numFmtId="0" fontId="26" fillId="12" borderId="3" xfId="0" applyFont="1" applyFill="1" applyBorder="1" applyAlignment="1">
      <alignment horizontal="left" vertical="center"/>
    </xf>
    <xf numFmtId="0" fontId="26" fillId="12" borderId="8" xfId="0" applyFont="1" applyFill="1" applyBorder="1" applyAlignment="1">
      <alignment horizontal="left" vertical="center" wrapText="1"/>
    </xf>
    <xf numFmtId="0" fontId="26" fillId="12" borderId="3" xfId="0" applyFont="1" applyFill="1" applyBorder="1" applyAlignment="1">
      <alignment horizontal="left" vertical="center" wrapText="1"/>
    </xf>
    <xf numFmtId="0" fontId="24" fillId="14" borderId="8" xfId="0" applyFont="1" applyFill="1" applyBorder="1" applyAlignment="1">
      <alignment horizontal="center" vertical="center" wrapText="1"/>
    </xf>
    <xf numFmtId="0" fontId="24" fillId="14" borderId="3" xfId="0" applyFont="1" applyFill="1" applyBorder="1" applyAlignment="1">
      <alignment horizontal="center" vertical="center" wrapText="1"/>
    </xf>
    <xf numFmtId="0" fontId="26" fillId="12" borderId="27" xfId="0" applyFont="1" applyFill="1" applyBorder="1" applyAlignment="1">
      <alignment horizontal="left" vertical="center"/>
    </xf>
    <xf numFmtId="0" fontId="26" fillId="12" borderId="28" xfId="0" applyFont="1" applyFill="1" applyBorder="1" applyAlignment="1">
      <alignment horizontal="left" vertical="center"/>
    </xf>
    <xf numFmtId="0" fontId="24" fillId="12" borderId="22" xfId="0" applyFont="1" applyFill="1" applyBorder="1" applyAlignment="1">
      <alignment horizontal="center" vertical="center"/>
    </xf>
    <xf numFmtId="0" fontId="24" fillId="12" borderId="23" xfId="0" applyFont="1" applyFill="1" applyBorder="1" applyAlignment="1">
      <alignment horizontal="center" vertical="center"/>
    </xf>
    <xf numFmtId="0" fontId="24" fillId="12" borderId="24" xfId="0" applyFont="1" applyFill="1" applyBorder="1" applyAlignment="1">
      <alignment horizontal="center" vertical="center"/>
    </xf>
    <xf numFmtId="0" fontId="26" fillId="12" borderId="25" xfId="0" applyFont="1" applyFill="1" applyBorder="1" applyAlignment="1">
      <alignment horizontal="left" vertical="center" wrapText="1"/>
    </xf>
    <xf numFmtId="0" fontId="59" fillId="0" borderId="11" xfId="0" applyFont="1" applyBorder="1" applyAlignment="1">
      <alignment horizontal="center"/>
    </xf>
    <xf numFmtId="0" fontId="61" fillId="0" borderId="11" xfId="0" applyFont="1" applyBorder="1" applyAlignment="1">
      <alignment horizontal="center" vertical="center"/>
    </xf>
    <xf numFmtId="0" fontId="59" fillId="0" borderId="11" xfId="0" applyFont="1" applyBorder="1" applyAlignment="1">
      <alignment horizontal="center" vertical="center"/>
    </xf>
    <xf numFmtId="0" fontId="59" fillId="0" borderId="11" xfId="0" applyFont="1" applyBorder="1" applyAlignment="1">
      <alignment horizontal="center" vertical="center"/>
    </xf>
    <xf numFmtId="0" fontId="60" fillId="55" borderId="11" xfId="0" applyFont="1" applyFill="1" applyBorder="1" applyAlignment="1">
      <alignment horizontal="center" vertical="center"/>
    </xf>
  </cellXfs>
  <cellStyles count="47">
    <cellStyle name="20% - Énfasis1 2" xfId="6" xr:uid="{BDC44DB8-1B5A-4442-A29C-C4B6689300AB}"/>
    <cellStyle name="20% - Énfasis2 2" xfId="7" xr:uid="{0991A1F2-1C5B-4F54-AFC6-25A48A8C63F2}"/>
    <cellStyle name="20% - Énfasis3 2" xfId="8" xr:uid="{605F4659-0D11-46F1-9E0D-AACE57572798}"/>
    <cellStyle name="20% - Énfasis4 2" xfId="9" xr:uid="{6BAA3D78-D4E5-411C-B182-2E5CFE7229B7}"/>
    <cellStyle name="20% - Énfasis5 2" xfId="10" xr:uid="{1B57824A-9682-4C08-8D64-1B20C05DCBB1}"/>
    <cellStyle name="20% - Énfasis6 2" xfId="11" xr:uid="{C701D44C-C188-46D6-B373-6A890CDFB2FD}"/>
    <cellStyle name="40% - Énfasis1 2" xfId="12" xr:uid="{21581A7B-0E7A-46CF-BD02-584194CF51A8}"/>
    <cellStyle name="40% - Énfasis2 2" xfId="13" xr:uid="{29172CB1-2666-4749-A46A-EAB9955FF689}"/>
    <cellStyle name="40% - Énfasis3 2" xfId="14" xr:uid="{B27E8263-8ACD-4618-B4EB-00975E07EC4C}"/>
    <cellStyle name="40% - Énfasis4 2" xfId="15" xr:uid="{7E2C0A05-7B92-4559-A9AF-F54903D825EE}"/>
    <cellStyle name="40% - Énfasis5 2" xfId="16" xr:uid="{C4A5EE69-4730-4237-8AC0-1728E24F7113}"/>
    <cellStyle name="40% - Énfasis6 2" xfId="17" xr:uid="{3455EFD0-75A3-46E6-A0B3-5BEB8EBB1CFA}"/>
    <cellStyle name="60% - Énfasis1 2" xfId="18" xr:uid="{60157BBC-47A3-464A-A23F-24297075F0FC}"/>
    <cellStyle name="60% - Énfasis2 2" xfId="19" xr:uid="{5E284B58-EE6A-43D8-919A-138E02D4C942}"/>
    <cellStyle name="60% - Énfasis3 2" xfId="20" xr:uid="{FFF0E302-AE41-4936-BAA1-47296A2AD891}"/>
    <cellStyle name="60% - Énfasis4 2" xfId="21" xr:uid="{EC47EC26-0C76-4649-9DAA-DCC5878B42A1}"/>
    <cellStyle name="60% - Énfasis5 2" xfId="22" xr:uid="{0A047FD6-7725-4647-9083-7AFFE40CC20E}"/>
    <cellStyle name="60% - Énfasis6 2" xfId="23" xr:uid="{129A7FE4-B67D-494E-ABD1-224330791743}"/>
    <cellStyle name="Cálculo 2" xfId="24" xr:uid="{EEF9CBAE-9EAD-4E8A-A1EF-54FB116B87F9}"/>
    <cellStyle name="Celda vinculada" xfId="3" builtinId="24" customBuiltin="1"/>
    <cellStyle name="Encabezado 4 2" xfId="25" xr:uid="{8BF4F163-0445-4990-B0B2-563435770CFF}"/>
    <cellStyle name="Énfasis1 2" xfId="26" xr:uid="{5BC7A238-195E-4837-B0BF-979EAC941413}"/>
    <cellStyle name="Énfasis2 2" xfId="27" xr:uid="{8D82DE74-107D-47C1-8B86-8C8219FBA715}"/>
    <cellStyle name="Énfasis3 2" xfId="28" xr:uid="{D8244FC9-0A84-4A93-A475-4E36AE26B99E}"/>
    <cellStyle name="Énfasis4 2" xfId="29" xr:uid="{9854F8F0-8842-4EB2-A246-B63C36AFAFA4}"/>
    <cellStyle name="Énfasis5 2" xfId="30" xr:uid="{CDF37CE2-E724-4185-BE01-A63BB9FB16F5}"/>
    <cellStyle name="Énfasis6 2" xfId="31" xr:uid="{917AE8CF-042C-4377-9E31-8A1AD28C1AC3}"/>
    <cellStyle name="Entrada" xfId="2" builtinId="20" customBuiltin="1"/>
    <cellStyle name="Euro" xfId="32" xr:uid="{3A6DF0E9-CC92-4BD9-A032-F168CFC7E830}"/>
    <cellStyle name="Euro 2" xfId="33" xr:uid="{6362768A-C21E-4BF5-BB73-5A74D0511738}"/>
    <cellStyle name="Incorrecto 2" xfId="34" xr:uid="{113B589D-60FA-478D-97E0-4DCEDF91B8A6}"/>
    <cellStyle name="Millares 2" xfId="35" xr:uid="{6E34F185-3F13-4E5C-847C-2E09D0344ABF}"/>
    <cellStyle name="Neutral 2" xfId="36" xr:uid="{4DCDDEA2-CE89-4C15-AE59-1798F3A70CDC}"/>
    <cellStyle name="Normal" xfId="0" builtinId="0"/>
    <cellStyle name="Normal 2" xfId="37" xr:uid="{4F72CB48-3589-40CE-AD2C-699CA9C32A58}"/>
    <cellStyle name="Normal 3" xfId="44" xr:uid="{A9B27E8C-F3D2-48CA-9AA4-FA73B063B484}"/>
    <cellStyle name="Normal 4" xfId="45" xr:uid="{B828DCC8-3028-40EC-8562-5EDE49DB9B1C}"/>
    <cellStyle name="Normal 5" xfId="46" xr:uid="{20C8CA54-D606-4A43-A632-E514178AD393}"/>
    <cellStyle name="Normal 6" xfId="5" xr:uid="{12A82DA3-A23F-44A5-A453-B1808608C13F}"/>
    <cellStyle name="Notas 2" xfId="38" xr:uid="{F5B3AB98-4B41-4CCA-BBC0-BB6156C93AAE}"/>
    <cellStyle name="Porcentaje" xfId="1" builtinId="5"/>
    <cellStyle name="Porcentaje 2" xfId="40" xr:uid="{C72F139D-61E7-46A7-9C27-C4644428C134}"/>
    <cellStyle name="Porcentaje 3" xfId="41" xr:uid="{6CC75D32-4C39-49D1-AF35-A47C7537D0E9}"/>
    <cellStyle name="Porcentaje 4" xfId="39" xr:uid="{D5C994F8-F669-4BE0-AD16-5843F50BAE5E}"/>
    <cellStyle name="Salida 2" xfId="42" xr:uid="{258BA56F-1559-49E3-A08F-44EB8CA181C0}"/>
    <cellStyle name="Título 4" xfId="43" xr:uid="{982070F2-4602-4EED-92EF-9B58A6212E94}"/>
    <cellStyle name="Total" xfId="4" builtinId="25" customBuiltin="1"/>
  </cellStyles>
  <dxfs count="1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54B828"/>
          <bgColor rgb="FF54B828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54B828"/>
          <bgColor rgb="FF54B828"/>
        </patternFill>
      </fill>
    </dxf>
    <dxf>
      <fill>
        <patternFill>
          <bgColor theme="4" tint="0.39994506668294322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 patternType="solid">
          <fgColor rgb="FF6FA8DC"/>
          <bgColor rgb="FF6FA8DC"/>
        </patternFill>
      </fill>
    </dxf>
    <dxf>
      <fill>
        <patternFill patternType="solid">
          <fgColor theme="5" tint="-0.24994659260841701"/>
          <bgColor theme="5" tint="-0.24994659260841701"/>
        </patternFill>
      </fill>
    </dxf>
    <dxf>
      <fill>
        <patternFill patternType="solid">
          <fgColor rgb="FFFFFF00"/>
          <bgColor theme="1" tint="0.499984740745262"/>
        </patternFill>
      </fill>
    </dxf>
    <dxf>
      <fill>
        <patternFill patternType="solid">
          <fgColor rgb="FF54B828"/>
          <bgColor rgb="FF54B828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54B828"/>
          <bgColor rgb="FF54B828"/>
        </patternFill>
      </fill>
    </dxf>
  </dxfs>
  <tableStyles count="0" defaultTableStyle="TableStyleMedium2" defaultPivotStyle="PivotStyleLight16"/>
  <colors>
    <mruColors>
      <color rgb="FF90BC3C"/>
      <color rgb="FF2DA1DB"/>
      <color rgb="FF33CC33"/>
      <color rgb="FF878787"/>
      <color rgb="FF27E730"/>
      <color rgb="FFBC903C"/>
      <color rgb="FF00FF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8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0</xdr:row>
      <xdr:rowOff>19050</xdr:rowOff>
    </xdr:from>
    <xdr:ext cx="129540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0</xdr:row>
      <xdr:rowOff>19050</xdr:rowOff>
    </xdr:from>
    <xdr:ext cx="129540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0</xdr:row>
      <xdr:rowOff>95250</xdr:rowOff>
    </xdr:from>
    <xdr:to>
      <xdr:col>2</xdr:col>
      <xdr:colOff>567772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BFEADF-FC59-43D6-8BE6-25A46010B00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14" b="25612"/>
        <a:stretch/>
      </xdr:blipFill>
      <xdr:spPr bwMode="auto">
        <a:xfrm>
          <a:off x="504824" y="95250"/>
          <a:ext cx="1304925" cy="533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95251</xdr:colOff>
      <xdr:row>5</xdr:row>
      <xdr:rowOff>76200</xdr:rowOff>
    </xdr:from>
    <xdr:ext cx="1019174" cy="295275"/>
    <xdr:pic>
      <xdr:nvPicPr>
        <xdr:cNvPr id="3" name="image1.png">
          <a:extLst>
            <a:ext uri="{FF2B5EF4-FFF2-40B4-BE49-F238E27FC236}">
              <a16:creationId xmlns:a16="http://schemas.microsoft.com/office/drawing/2014/main" id="{7C7FF412-785D-4A1C-9FD1-1D0FCD58282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0526" y="4886325"/>
          <a:ext cx="1019174" cy="2952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20</xdr:row>
      <xdr:rowOff>95250</xdr:rowOff>
    </xdr:from>
    <xdr:ext cx="933450" cy="266700"/>
    <xdr:pic>
      <xdr:nvPicPr>
        <xdr:cNvPr id="4" name="image2.png">
          <a:extLst>
            <a:ext uri="{FF2B5EF4-FFF2-40B4-BE49-F238E27FC236}">
              <a16:creationId xmlns:a16="http://schemas.microsoft.com/office/drawing/2014/main" id="{895E4002-1B09-41E6-85B9-BADD4E26B7A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24550" y="5448300"/>
          <a:ext cx="933450" cy="2667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95251</xdr:colOff>
      <xdr:row>5</xdr:row>
      <xdr:rowOff>76200</xdr:rowOff>
    </xdr:from>
    <xdr:ext cx="1019174" cy="295275"/>
    <xdr:pic>
      <xdr:nvPicPr>
        <xdr:cNvPr id="5" name="image1.png">
          <a:extLst>
            <a:ext uri="{FF2B5EF4-FFF2-40B4-BE49-F238E27FC236}">
              <a16:creationId xmlns:a16="http://schemas.microsoft.com/office/drawing/2014/main" id="{93A1C14C-B18A-48D2-ACF2-CAAA91C296C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48451" y="4886325"/>
          <a:ext cx="1019174" cy="295275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552450</xdr:colOff>
      <xdr:row>20</xdr:row>
      <xdr:rowOff>95250</xdr:rowOff>
    </xdr:from>
    <xdr:ext cx="933450" cy="266700"/>
    <xdr:pic>
      <xdr:nvPicPr>
        <xdr:cNvPr id="6" name="image2.png">
          <a:extLst>
            <a:ext uri="{FF2B5EF4-FFF2-40B4-BE49-F238E27FC236}">
              <a16:creationId xmlns:a16="http://schemas.microsoft.com/office/drawing/2014/main" id="{2D94CAF1-797D-46FB-BB53-F127F20474F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01575" y="5448300"/>
          <a:ext cx="933450" cy="2667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104775</xdr:rowOff>
    </xdr:from>
    <xdr:to>
      <xdr:col>1</xdr:col>
      <xdr:colOff>1174790</xdr:colOff>
      <xdr:row>1</xdr:row>
      <xdr:rowOff>296176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6B9C85-7CCB-4E86-BB4F-4CF9CAF3859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14" b="25612"/>
        <a:stretch/>
      </xdr:blipFill>
      <xdr:spPr bwMode="auto">
        <a:xfrm>
          <a:off x="400050" y="104775"/>
          <a:ext cx="1070015" cy="4200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175260</xdr:rowOff>
    </xdr:from>
    <xdr:to>
      <xdr:col>1</xdr:col>
      <xdr:colOff>1203960</xdr:colOff>
      <xdr:row>1</xdr:row>
      <xdr:rowOff>213360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8D3B5A-697F-4D57-985A-62AB4BB0840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041" b="25612"/>
        <a:stretch/>
      </xdr:blipFill>
      <xdr:spPr bwMode="auto">
        <a:xfrm>
          <a:off x="363855" y="175260"/>
          <a:ext cx="1137285" cy="419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19</xdr:col>
      <xdr:colOff>19050</xdr:colOff>
      <xdr:row>4</xdr:row>
      <xdr:rowOff>38100</xdr:rowOff>
    </xdr:to>
    <xdr:pic>
      <xdr:nvPicPr>
        <xdr:cNvPr id="2" name="Imagen 5" descr="linea">
          <a:extLst>
            <a:ext uri="{FF2B5EF4-FFF2-40B4-BE49-F238E27FC236}">
              <a16:creationId xmlns:a16="http://schemas.microsoft.com/office/drawing/2014/main" id="{BF33C7BE-98FA-4A3E-AB28-04DA3B6966F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12109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3</xdr:row>
      <xdr:rowOff>180975</xdr:rowOff>
    </xdr:from>
    <xdr:to>
      <xdr:col>0</xdr:col>
      <xdr:colOff>1514475</xdr:colOff>
      <xdr:row>3</xdr:row>
      <xdr:rowOff>609600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98088058-F341-4D55-A207-2E40E5AEE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285192</xdr:colOff>
      <xdr:row>0</xdr:row>
      <xdr:rowOff>95250</xdr:rowOff>
    </xdr:from>
    <xdr:to>
      <xdr:col>18</xdr:col>
      <xdr:colOff>497543</xdr:colOff>
      <xdr:row>3</xdr:row>
      <xdr:rowOff>9525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2A77B8A5-B4C5-4B5A-9EBA-196428F4F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042" y="95250"/>
          <a:ext cx="1783976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123825</xdr:rowOff>
    </xdr:from>
    <xdr:to>
      <xdr:col>0</xdr:col>
      <xdr:colOff>1200150</xdr:colOff>
      <xdr:row>3</xdr:row>
      <xdr:rowOff>9525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5243ED0F-54B4-439B-BADA-2DDE6DA06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761999</xdr:rowOff>
    </xdr:from>
    <xdr:to>
      <xdr:col>19</xdr:col>
      <xdr:colOff>750794</xdr:colOff>
      <xdr:row>1</xdr:row>
      <xdr:rowOff>45718</xdr:rowOff>
    </xdr:to>
    <xdr:pic>
      <xdr:nvPicPr>
        <xdr:cNvPr id="2" name="Imagen 5" descr="linea">
          <a:extLst>
            <a:ext uri="{FF2B5EF4-FFF2-40B4-BE49-F238E27FC236}">
              <a16:creationId xmlns:a16="http://schemas.microsoft.com/office/drawing/2014/main" id="{B4D37284-61F1-4314-BB5B-C8BFB9BCFE7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9"/>
          <a:ext cx="1194266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96931</xdr:colOff>
      <xdr:row>0</xdr:row>
      <xdr:rowOff>113740</xdr:rowOff>
    </xdr:from>
    <xdr:to>
      <xdr:col>1</xdr:col>
      <xdr:colOff>336176</xdr:colOff>
      <xdr:row>0</xdr:row>
      <xdr:rowOff>542365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ECDFC082-099E-4BE4-A66F-DB3576E7D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31" y="113740"/>
          <a:ext cx="69868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353547</xdr:colOff>
      <xdr:row>0</xdr:row>
      <xdr:rowOff>118783</xdr:rowOff>
    </xdr:from>
    <xdr:to>
      <xdr:col>19</xdr:col>
      <xdr:colOff>454961</xdr:colOff>
      <xdr:row>0</xdr:row>
      <xdr:rowOff>542365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3FA4307B-7BAC-4500-80DD-674646E0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5165" y="118783"/>
          <a:ext cx="1939178" cy="423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747059</xdr:rowOff>
    </xdr:from>
    <xdr:to>
      <xdr:col>20</xdr:col>
      <xdr:colOff>627529</xdr:colOff>
      <xdr:row>1</xdr:row>
      <xdr:rowOff>45718</xdr:rowOff>
    </xdr:to>
    <xdr:pic>
      <xdr:nvPicPr>
        <xdr:cNvPr id="2" name="Imagen 5" descr="linea">
          <a:extLst>
            <a:ext uri="{FF2B5EF4-FFF2-40B4-BE49-F238E27FC236}">
              <a16:creationId xmlns:a16="http://schemas.microsoft.com/office/drawing/2014/main" id="{5B78073B-6D74-4547-87CF-BAD3A98981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059"/>
          <a:ext cx="12514729" cy="60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208990</xdr:colOff>
      <xdr:row>0</xdr:row>
      <xdr:rowOff>124946</xdr:rowOff>
    </xdr:from>
    <xdr:to>
      <xdr:col>0</xdr:col>
      <xdr:colOff>1256740</xdr:colOff>
      <xdr:row>0</xdr:row>
      <xdr:rowOff>553571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4318586A-435C-40F3-B564-68D717CBC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90" y="124946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400051</xdr:colOff>
      <xdr:row>0</xdr:row>
      <xdr:rowOff>84419</xdr:rowOff>
    </xdr:from>
    <xdr:to>
      <xdr:col>20</xdr:col>
      <xdr:colOff>552451</xdr:colOff>
      <xdr:row>0</xdr:row>
      <xdr:rowOff>495301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5D3B4F09-17DC-4D98-8D21-BAA6752A7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8526" y="84419"/>
          <a:ext cx="1447800" cy="410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1003"/>
  <sheetViews>
    <sheetView workbookViewId="0">
      <selection activeCell="C2" sqref="C2:C8"/>
    </sheetView>
  </sheetViews>
  <sheetFormatPr baseColWidth="10" defaultColWidth="12.59765625" defaultRowHeight="15" customHeight="1" x14ac:dyDescent="0.25"/>
  <cols>
    <col min="2" max="2" width="11" bestFit="1" customWidth="1"/>
    <col min="3" max="3" width="22.09765625" customWidth="1"/>
    <col min="4" max="27" width="9.3984375" customWidth="1"/>
  </cols>
  <sheetData>
    <row r="2" spans="2:3" ht="15" customHeight="1" x14ac:dyDescent="0.25">
      <c r="B2" s="63" t="s">
        <v>358</v>
      </c>
      <c r="C2" s="63" t="s">
        <v>357</v>
      </c>
    </row>
    <row r="3" spans="2:3" ht="14.4" x14ac:dyDescent="0.3">
      <c r="B3" s="64" t="s">
        <v>359</v>
      </c>
      <c r="C3" s="3" t="s">
        <v>48</v>
      </c>
    </row>
    <row r="4" spans="2:3" ht="14.4" x14ac:dyDescent="0.3">
      <c r="B4" s="64" t="s">
        <v>360</v>
      </c>
      <c r="C4" s="3" t="s">
        <v>46</v>
      </c>
    </row>
    <row r="5" spans="2:3" ht="14.4" x14ac:dyDescent="0.3">
      <c r="B5" s="64" t="s">
        <v>361</v>
      </c>
      <c r="C5" s="3" t="s">
        <v>102</v>
      </c>
    </row>
    <row r="6" spans="2:3" ht="14.4" x14ac:dyDescent="0.3">
      <c r="C6" s="3" t="s">
        <v>316</v>
      </c>
    </row>
    <row r="7" spans="2:3" ht="14.4" x14ac:dyDescent="0.3">
      <c r="C7" s="3" t="s">
        <v>13</v>
      </c>
    </row>
    <row r="8" spans="2:3" ht="14.4" x14ac:dyDescent="0.3">
      <c r="C8" s="3" t="s">
        <v>16</v>
      </c>
    </row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6610-3A0B-4421-9820-9C655F60B86B}">
  <dimension ref="A1:U26"/>
  <sheetViews>
    <sheetView showGridLines="0" workbookViewId="0">
      <selection activeCell="U18" sqref="U18:U19"/>
    </sheetView>
  </sheetViews>
  <sheetFormatPr baseColWidth="10" defaultColWidth="10" defaultRowHeight="15" x14ac:dyDescent="0.35"/>
  <cols>
    <col min="1" max="1" width="23" style="104" customWidth="1"/>
    <col min="2" max="18" width="6.8984375" style="104" customWidth="1"/>
    <col min="19" max="19" width="7" style="104" customWidth="1"/>
    <col min="20" max="20" width="10" style="104"/>
    <col min="21" max="21" width="7.3984375" style="104" customWidth="1"/>
    <col min="22" max="16384" width="10" style="104"/>
  </cols>
  <sheetData>
    <row r="1" spans="1:21" s="70" customFormat="1" ht="42" customHeight="1" x14ac:dyDescent="0.3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1" s="70" customFormat="1" ht="13.2" x14ac:dyDescent="0.3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21" s="70" customFormat="1" ht="13.2" x14ac:dyDescent="0.3">
      <c r="A3" s="263" t="s">
        <v>370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</row>
    <row r="4" spans="1:21" s="70" customFormat="1" ht="13.2" x14ac:dyDescent="0.3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</row>
    <row r="5" spans="1:21" s="70" customFormat="1" ht="13.2" x14ac:dyDescent="0.3">
      <c r="A5" s="271" t="s">
        <v>385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</row>
    <row r="6" spans="1:21" s="70" customFormat="1" ht="13.2" x14ac:dyDescent="0.3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</row>
    <row r="7" spans="1:21" s="70" customFormat="1" ht="13.2" x14ac:dyDescent="0.3">
      <c r="A7" s="122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4"/>
      <c r="T7" s="123"/>
      <c r="U7" s="123"/>
    </row>
    <row r="8" spans="1:21" s="70" customFormat="1" ht="13.2" x14ac:dyDescent="0.3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204"/>
      <c r="U8" s="205" t="s">
        <v>372</v>
      </c>
    </row>
    <row r="9" spans="1:21" s="70" customFormat="1" ht="13.2" x14ac:dyDescent="0.3">
      <c r="A9" s="78" t="s">
        <v>373</v>
      </c>
      <c r="B9" s="78">
        <v>2003</v>
      </c>
      <c r="C9" s="79">
        <v>2004</v>
      </c>
      <c r="D9" s="79">
        <v>2005</v>
      </c>
      <c r="E9" s="79">
        <v>2006</v>
      </c>
      <c r="F9" s="79">
        <v>2007</v>
      </c>
      <c r="G9" s="79">
        <v>2008</v>
      </c>
      <c r="H9" s="79">
        <v>2009</v>
      </c>
      <c r="I9" s="79">
        <v>2010</v>
      </c>
      <c r="J9" s="79">
        <v>2011</v>
      </c>
      <c r="K9" s="79">
        <v>2012</v>
      </c>
      <c r="L9" s="79">
        <v>2013</v>
      </c>
      <c r="M9" s="79">
        <v>2014</v>
      </c>
      <c r="N9" s="79">
        <v>2015</v>
      </c>
      <c r="O9" s="79">
        <v>2016</v>
      </c>
      <c r="P9" s="79">
        <v>2017</v>
      </c>
      <c r="Q9" s="79">
        <v>2018</v>
      </c>
      <c r="R9" s="79">
        <v>2019</v>
      </c>
      <c r="S9" s="206">
        <v>2020</v>
      </c>
      <c r="T9" s="206">
        <v>2021</v>
      </c>
      <c r="U9" s="125">
        <v>2022</v>
      </c>
    </row>
    <row r="10" spans="1:21" s="70" customFormat="1" ht="13.2" x14ac:dyDescent="0.3">
      <c r="A10" s="81" t="s">
        <v>332</v>
      </c>
      <c r="B10" s="82">
        <v>50.42</v>
      </c>
      <c r="C10" s="82">
        <v>53.54</v>
      </c>
      <c r="D10" s="82">
        <v>56.45</v>
      </c>
      <c r="E10" s="82">
        <v>59.02</v>
      </c>
      <c r="F10" s="82">
        <v>61.8</v>
      </c>
      <c r="G10" s="82">
        <v>65.510000000000005</v>
      </c>
      <c r="H10" s="82">
        <v>70.209999999999994</v>
      </c>
      <c r="I10" s="82">
        <v>71.69</v>
      </c>
      <c r="J10" s="82">
        <v>74.12</v>
      </c>
      <c r="K10" s="82">
        <v>76.75</v>
      </c>
      <c r="L10" s="82">
        <v>78.28</v>
      </c>
      <c r="M10" s="82">
        <v>79.95</v>
      </c>
      <c r="N10" s="82">
        <v>83</v>
      </c>
      <c r="O10" s="82">
        <v>89.19</v>
      </c>
      <c r="P10" s="82">
        <v>94.07</v>
      </c>
      <c r="Q10" s="82">
        <v>97.53</v>
      </c>
      <c r="R10" s="126">
        <v>100.6</v>
      </c>
      <c r="S10" s="126">
        <v>104.24</v>
      </c>
      <c r="T10" s="126">
        <v>105.91</v>
      </c>
      <c r="U10" s="207">
        <v>113.26</v>
      </c>
    </row>
    <row r="11" spans="1:21" s="70" customFormat="1" ht="13.2" x14ac:dyDescent="0.3">
      <c r="A11" s="84" t="s">
        <v>333</v>
      </c>
      <c r="B11" s="85">
        <v>50.98</v>
      </c>
      <c r="C11" s="85">
        <v>54.18</v>
      </c>
      <c r="D11" s="85">
        <v>57.02</v>
      </c>
      <c r="E11" s="85">
        <v>59.41</v>
      </c>
      <c r="F11" s="85">
        <v>62.53</v>
      </c>
      <c r="G11" s="85">
        <v>66.5</v>
      </c>
      <c r="H11" s="85">
        <v>70.8</v>
      </c>
      <c r="I11" s="85">
        <v>72.28</v>
      </c>
      <c r="J11" s="85">
        <v>74.569999999999993</v>
      </c>
      <c r="K11" s="85">
        <v>77.22</v>
      </c>
      <c r="L11" s="85">
        <v>78.63</v>
      </c>
      <c r="M11" s="85">
        <v>80.45</v>
      </c>
      <c r="N11" s="85">
        <v>83.96</v>
      </c>
      <c r="O11" s="85">
        <v>90.33</v>
      </c>
      <c r="P11" s="85">
        <v>95.01</v>
      </c>
      <c r="Q11" s="85">
        <v>98.22</v>
      </c>
      <c r="R11" s="85">
        <v>101.18</v>
      </c>
      <c r="S11" s="85">
        <v>104.94</v>
      </c>
      <c r="T11" s="85">
        <v>106.58</v>
      </c>
      <c r="U11" s="86">
        <v>115.11</v>
      </c>
    </row>
    <row r="12" spans="1:21" s="70" customFormat="1" ht="13.2" x14ac:dyDescent="0.3">
      <c r="A12" s="81" t="s">
        <v>334</v>
      </c>
      <c r="B12" s="82">
        <v>51.51</v>
      </c>
      <c r="C12" s="82">
        <v>54.71</v>
      </c>
      <c r="D12" s="82">
        <v>57.46</v>
      </c>
      <c r="E12" s="82">
        <v>59.83</v>
      </c>
      <c r="F12" s="82">
        <v>63.29</v>
      </c>
      <c r="G12" s="82">
        <v>67.040000000000006</v>
      </c>
      <c r="H12" s="82">
        <v>71.150000000000006</v>
      </c>
      <c r="I12" s="82">
        <v>72.459999999999994</v>
      </c>
      <c r="J12" s="82">
        <v>74.77</v>
      </c>
      <c r="K12" s="82">
        <v>77.31</v>
      </c>
      <c r="L12" s="82">
        <v>78.790000000000006</v>
      </c>
      <c r="M12" s="82">
        <v>80.77</v>
      </c>
      <c r="N12" s="82">
        <v>84.45</v>
      </c>
      <c r="O12" s="82">
        <v>91.18</v>
      </c>
      <c r="P12" s="82">
        <v>95.46</v>
      </c>
      <c r="Q12" s="82">
        <v>98.45</v>
      </c>
      <c r="R12" s="82">
        <v>101.62</v>
      </c>
      <c r="S12" s="82">
        <v>105.53</v>
      </c>
      <c r="T12" s="82">
        <v>107.12</v>
      </c>
      <c r="U12" s="87">
        <v>116.26</v>
      </c>
    </row>
    <row r="13" spans="1:21" s="70" customFormat="1" ht="13.2" x14ac:dyDescent="0.3">
      <c r="A13" s="84" t="s">
        <v>335</v>
      </c>
      <c r="B13" s="85">
        <v>52.1</v>
      </c>
      <c r="C13" s="85">
        <v>54.96</v>
      </c>
      <c r="D13" s="85">
        <v>57.72</v>
      </c>
      <c r="E13" s="85">
        <v>60.09</v>
      </c>
      <c r="F13" s="85">
        <v>63.85</v>
      </c>
      <c r="G13" s="85">
        <v>67.510000000000005</v>
      </c>
      <c r="H13" s="85">
        <v>71.38</v>
      </c>
      <c r="I13" s="85">
        <v>72.790000000000006</v>
      </c>
      <c r="J13" s="85">
        <v>74.86</v>
      </c>
      <c r="K13" s="85">
        <v>77.42</v>
      </c>
      <c r="L13" s="85">
        <v>78.989999999999995</v>
      </c>
      <c r="M13" s="85">
        <v>81.14</v>
      </c>
      <c r="N13" s="85">
        <v>84.9</v>
      </c>
      <c r="O13" s="85">
        <v>91.63</v>
      </c>
      <c r="P13" s="85">
        <v>95.91</v>
      </c>
      <c r="Q13" s="85">
        <v>98.91</v>
      </c>
      <c r="R13" s="85">
        <v>102.12</v>
      </c>
      <c r="S13" s="85">
        <v>105.7</v>
      </c>
      <c r="T13" s="85">
        <v>107.76</v>
      </c>
      <c r="U13" s="86">
        <v>117.71</v>
      </c>
    </row>
    <row r="14" spans="1:21" s="70" customFormat="1" ht="13.2" x14ac:dyDescent="0.3">
      <c r="A14" s="81" t="s">
        <v>336</v>
      </c>
      <c r="B14" s="82">
        <v>52.36</v>
      </c>
      <c r="C14" s="82">
        <v>55.17</v>
      </c>
      <c r="D14" s="82">
        <v>57.95</v>
      </c>
      <c r="E14" s="82">
        <v>60.29</v>
      </c>
      <c r="F14" s="82">
        <v>64.05</v>
      </c>
      <c r="G14" s="82">
        <v>68.14</v>
      </c>
      <c r="H14" s="82">
        <v>71.39</v>
      </c>
      <c r="I14" s="82">
        <v>72.87</v>
      </c>
      <c r="J14" s="82">
        <v>75.069999999999993</v>
      </c>
      <c r="K14" s="82">
        <v>77.66</v>
      </c>
      <c r="L14" s="82">
        <v>79.209999999999994</v>
      </c>
      <c r="M14" s="82">
        <v>81.53</v>
      </c>
      <c r="N14" s="82">
        <v>85.12</v>
      </c>
      <c r="O14" s="82">
        <v>92.1</v>
      </c>
      <c r="P14" s="82">
        <v>96.12</v>
      </c>
      <c r="Q14" s="82">
        <v>99.16</v>
      </c>
      <c r="R14" s="82">
        <v>102.44</v>
      </c>
      <c r="S14" s="82">
        <v>105.36</v>
      </c>
      <c r="T14" s="82">
        <v>108.84</v>
      </c>
      <c r="U14" s="87">
        <v>118.7</v>
      </c>
    </row>
    <row r="15" spans="1:21" s="70" customFormat="1" ht="13.2" x14ac:dyDescent="0.3">
      <c r="A15" s="84" t="s">
        <v>337</v>
      </c>
      <c r="B15" s="85">
        <v>52.33</v>
      </c>
      <c r="C15" s="85">
        <v>55.51</v>
      </c>
      <c r="D15" s="85">
        <v>58.18</v>
      </c>
      <c r="E15" s="85">
        <v>60.48</v>
      </c>
      <c r="F15" s="85">
        <v>64.12</v>
      </c>
      <c r="G15" s="85">
        <v>68.73</v>
      </c>
      <c r="H15" s="85">
        <v>71.349999999999994</v>
      </c>
      <c r="I15" s="85">
        <v>72.95</v>
      </c>
      <c r="J15" s="85">
        <v>75.31</v>
      </c>
      <c r="K15" s="85">
        <v>77.72</v>
      </c>
      <c r="L15" s="85">
        <v>79.39</v>
      </c>
      <c r="M15" s="85">
        <v>81.61</v>
      </c>
      <c r="N15" s="85">
        <v>85.21</v>
      </c>
      <c r="O15" s="85">
        <v>92.54</v>
      </c>
      <c r="P15" s="85">
        <v>96.23</v>
      </c>
      <c r="Q15" s="85">
        <v>99.31</v>
      </c>
      <c r="R15" s="85">
        <v>102.71</v>
      </c>
      <c r="S15" s="85">
        <v>104.97</v>
      </c>
      <c r="T15" s="85">
        <v>108.78</v>
      </c>
      <c r="U15" s="86">
        <v>119.31</v>
      </c>
    </row>
    <row r="16" spans="1:21" s="70" customFormat="1" ht="13.2" x14ac:dyDescent="0.3">
      <c r="A16" s="81" t="s">
        <v>338</v>
      </c>
      <c r="B16" s="82">
        <v>52.26</v>
      </c>
      <c r="C16" s="82">
        <v>55.49</v>
      </c>
      <c r="D16" s="82">
        <v>58.21</v>
      </c>
      <c r="E16" s="82">
        <v>60.73</v>
      </c>
      <c r="F16" s="82">
        <v>64.23</v>
      </c>
      <c r="G16" s="82">
        <v>69.06</v>
      </c>
      <c r="H16" s="82">
        <v>71.319999999999993</v>
      </c>
      <c r="I16" s="82">
        <v>72.92</v>
      </c>
      <c r="J16" s="82">
        <v>75.42</v>
      </c>
      <c r="K16" s="82">
        <v>77.7</v>
      </c>
      <c r="L16" s="82">
        <v>79.430000000000007</v>
      </c>
      <c r="M16" s="82">
        <v>81.73</v>
      </c>
      <c r="N16" s="82">
        <v>85.37</v>
      </c>
      <c r="O16" s="82">
        <v>93.02</v>
      </c>
      <c r="P16" s="82">
        <v>96.18</v>
      </c>
      <c r="Q16" s="82">
        <v>99.18</v>
      </c>
      <c r="R16" s="82">
        <v>102.94</v>
      </c>
      <c r="S16" s="82">
        <v>104.97</v>
      </c>
      <c r="T16" s="82">
        <v>109.14</v>
      </c>
      <c r="U16" s="87">
        <v>120.27</v>
      </c>
    </row>
    <row r="17" spans="1:21" s="70" customFormat="1" ht="13.2" x14ac:dyDescent="0.3">
      <c r="A17" s="84" t="s">
        <v>339</v>
      </c>
      <c r="B17" s="85">
        <v>52.42</v>
      </c>
      <c r="C17" s="85">
        <v>55.51</v>
      </c>
      <c r="D17" s="85">
        <v>58.21</v>
      </c>
      <c r="E17" s="85">
        <v>60.96</v>
      </c>
      <c r="F17" s="85">
        <v>64.14</v>
      </c>
      <c r="G17" s="85">
        <v>69.19</v>
      </c>
      <c r="H17" s="85">
        <v>71.349999999999994</v>
      </c>
      <c r="I17" s="85">
        <v>73</v>
      </c>
      <c r="J17" s="85">
        <v>75.39</v>
      </c>
      <c r="K17" s="85">
        <v>77.73</v>
      </c>
      <c r="L17" s="85">
        <v>79.5</v>
      </c>
      <c r="M17" s="85">
        <v>81.900000000000006</v>
      </c>
      <c r="N17" s="85">
        <v>85.78</v>
      </c>
      <c r="O17" s="85">
        <v>92.73</v>
      </c>
      <c r="P17" s="85">
        <v>96.32</v>
      </c>
      <c r="Q17" s="85">
        <v>99.3</v>
      </c>
      <c r="R17" s="85">
        <v>103.03</v>
      </c>
      <c r="S17" s="85">
        <v>104.96</v>
      </c>
      <c r="T17" s="85">
        <v>109.62</v>
      </c>
      <c r="U17" s="86">
        <v>121.5</v>
      </c>
    </row>
    <row r="18" spans="1:21" s="70" customFormat="1" ht="13.2" x14ac:dyDescent="0.3">
      <c r="A18" s="81" t="s">
        <v>340</v>
      </c>
      <c r="B18" s="82">
        <v>52.53</v>
      </c>
      <c r="C18" s="82">
        <v>55.67</v>
      </c>
      <c r="D18" s="82">
        <v>58.46</v>
      </c>
      <c r="E18" s="82">
        <v>61.14</v>
      </c>
      <c r="F18" s="82">
        <v>64.2</v>
      </c>
      <c r="G18" s="82">
        <v>69.06</v>
      </c>
      <c r="H18" s="82">
        <v>71.28</v>
      </c>
      <c r="I18" s="82">
        <v>72.900000000000006</v>
      </c>
      <c r="J18" s="82">
        <v>75.62</v>
      </c>
      <c r="K18" s="82">
        <v>77.959999999999994</v>
      </c>
      <c r="L18" s="82">
        <v>79.73</v>
      </c>
      <c r="M18" s="82">
        <v>82.01</v>
      </c>
      <c r="N18" s="82">
        <v>86.39</v>
      </c>
      <c r="O18" s="82">
        <v>92.68</v>
      </c>
      <c r="P18" s="82">
        <v>96.36</v>
      </c>
      <c r="Q18" s="82">
        <v>99.47</v>
      </c>
      <c r="R18" s="82">
        <v>103.26</v>
      </c>
      <c r="S18" s="82">
        <v>105.29</v>
      </c>
      <c r="T18" s="82">
        <v>110.04</v>
      </c>
      <c r="U18" s="214">
        <v>122.63</v>
      </c>
    </row>
    <row r="19" spans="1:21" s="70" customFormat="1" ht="13.2" x14ac:dyDescent="0.3">
      <c r="A19" s="84" t="s">
        <v>341</v>
      </c>
      <c r="B19" s="85">
        <v>52.56</v>
      </c>
      <c r="C19" s="85">
        <v>55.66</v>
      </c>
      <c r="D19" s="85">
        <v>58.6</v>
      </c>
      <c r="E19" s="85">
        <v>61.05</v>
      </c>
      <c r="F19" s="85">
        <v>64.2</v>
      </c>
      <c r="G19" s="85">
        <v>69.3</v>
      </c>
      <c r="H19" s="85">
        <v>71.19</v>
      </c>
      <c r="I19" s="85">
        <v>72.84</v>
      </c>
      <c r="J19" s="85">
        <v>75.77</v>
      </c>
      <c r="K19" s="85">
        <v>78.08</v>
      </c>
      <c r="L19" s="85">
        <v>79.52</v>
      </c>
      <c r="M19" s="85">
        <v>82.14</v>
      </c>
      <c r="N19" s="85">
        <v>86.98</v>
      </c>
      <c r="O19" s="85">
        <v>92.62</v>
      </c>
      <c r="P19" s="85">
        <v>96.37</v>
      </c>
      <c r="Q19" s="85">
        <v>99.59</v>
      </c>
      <c r="R19" s="85">
        <v>103.43</v>
      </c>
      <c r="S19" s="85">
        <v>105.23</v>
      </c>
      <c r="T19" s="85">
        <v>110.06</v>
      </c>
      <c r="U19" s="215">
        <v>123.51</v>
      </c>
    </row>
    <row r="20" spans="1:21" s="70" customFormat="1" ht="13.2" x14ac:dyDescent="0.3">
      <c r="A20" s="81" t="s">
        <v>342</v>
      </c>
      <c r="B20" s="82">
        <v>52.75</v>
      </c>
      <c r="C20" s="82">
        <v>55.82</v>
      </c>
      <c r="D20" s="82">
        <v>58.66</v>
      </c>
      <c r="E20" s="82">
        <v>61.19</v>
      </c>
      <c r="F20" s="82">
        <v>64.510000000000005</v>
      </c>
      <c r="G20" s="82">
        <v>69.489999999999995</v>
      </c>
      <c r="H20" s="82">
        <v>71.14</v>
      </c>
      <c r="I20" s="82">
        <v>72.98</v>
      </c>
      <c r="J20" s="82">
        <v>75.87</v>
      </c>
      <c r="K20" s="82">
        <v>77.98</v>
      </c>
      <c r="L20" s="82">
        <v>79.349999999999994</v>
      </c>
      <c r="M20" s="82">
        <v>82.25</v>
      </c>
      <c r="N20" s="82">
        <v>87.51</v>
      </c>
      <c r="O20" s="82">
        <v>92.73</v>
      </c>
      <c r="P20" s="82">
        <v>96.55</v>
      </c>
      <c r="Q20" s="82">
        <v>99.7</v>
      </c>
      <c r="R20" s="82">
        <v>103.54</v>
      </c>
      <c r="S20" s="82">
        <v>105.08</v>
      </c>
      <c r="T20" s="82">
        <v>110.6</v>
      </c>
      <c r="U20" s="87"/>
    </row>
    <row r="21" spans="1:21" s="70" customFormat="1" ht="13.2" x14ac:dyDescent="0.3">
      <c r="A21" s="89" t="s">
        <v>343</v>
      </c>
      <c r="B21" s="90">
        <v>53.07</v>
      </c>
      <c r="C21" s="90">
        <v>55.99</v>
      </c>
      <c r="D21" s="90">
        <v>58.7</v>
      </c>
      <c r="E21" s="90">
        <v>61.33</v>
      </c>
      <c r="F21" s="90">
        <v>64.819999999999993</v>
      </c>
      <c r="G21" s="90">
        <v>69.8</v>
      </c>
      <c r="H21" s="90">
        <v>71.2</v>
      </c>
      <c r="I21" s="90">
        <v>73.45</v>
      </c>
      <c r="J21" s="90">
        <v>76.19</v>
      </c>
      <c r="K21" s="90">
        <v>78.05</v>
      </c>
      <c r="L21" s="90">
        <v>79.56</v>
      </c>
      <c r="M21" s="90">
        <v>82.47</v>
      </c>
      <c r="N21" s="90">
        <v>88.05</v>
      </c>
      <c r="O21" s="90">
        <v>93.11</v>
      </c>
      <c r="P21" s="90">
        <v>96.92</v>
      </c>
      <c r="Q21" s="90">
        <v>100</v>
      </c>
      <c r="R21" s="90">
        <v>103.8</v>
      </c>
      <c r="S21" s="90">
        <v>105.48</v>
      </c>
      <c r="T21" s="90">
        <v>111.41</v>
      </c>
      <c r="U21" s="92"/>
    </row>
    <row r="22" spans="1:21" s="70" customFormat="1" ht="13.2" x14ac:dyDescent="0.3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</row>
    <row r="23" spans="1:21" s="70" customFormat="1" ht="13.2" x14ac:dyDescent="0.3"/>
    <row r="24" spans="1:21" s="98" customFormat="1" ht="13.2" x14ac:dyDescent="0.25">
      <c r="A24" s="273" t="s">
        <v>374</v>
      </c>
      <c r="B24" s="274"/>
      <c r="C24" s="274"/>
      <c r="D24" s="274"/>
      <c r="E24" s="274"/>
      <c r="F24" s="274"/>
      <c r="G24" s="274"/>
      <c r="H24" s="274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208"/>
      <c r="U24" s="132"/>
    </row>
    <row r="25" spans="1:21" s="98" customFormat="1" ht="13.2" x14ac:dyDescent="0.25">
      <c r="A25" s="269" t="s">
        <v>375</v>
      </c>
      <c r="B25" s="270"/>
      <c r="C25" s="270"/>
      <c r="D25" s="270"/>
      <c r="E25" s="270"/>
      <c r="F25" s="270"/>
      <c r="G25" s="270"/>
      <c r="H25" s="270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U25" s="209"/>
    </row>
    <row r="26" spans="1:21" s="98" customFormat="1" ht="13.2" x14ac:dyDescent="0.25">
      <c r="A26" s="260" t="s">
        <v>386</v>
      </c>
      <c r="B26" s="261"/>
      <c r="C26" s="261"/>
      <c r="D26" s="261"/>
      <c r="E26" s="261"/>
      <c r="F26" s="261"/>
      <c r="G26" s="261"/>
      <c r="H26" s="101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210"/>
      <c r="U26" s="133"/>
    </row>
  </sheetData>
  <mergeCells count="6">
    <mergeCell ref="A26:G26"/>
    <mergeCell ref="A1:T1"/>
    <mergeCell ref="A3:U4"/>
    <mergeCell ref="A5:U5"/>
    <mergeCell ref="A24:H24"/>
    <mergeCell ref="A25:H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2"/>
  <sheetViews>
    <sheetView showGridLines="0" zoomScale="70" zoomScaleNormal="70" workbookViewId="0">
      <pane ySplit="8" topLeftCell="A9" activePane="bottomLeft" state="frozen"/>
      <selection pane="bottomLeft" activeCell="H10" sqref="H10"/>
    </sheetView>
  </sheetViews>
  <sheetFormatPr baseColWidth="10" defaultColWidth="12.59765625" defaultRowHeight="15" customHeight="1" x14ac:dyDescent="0.25"/>
  <cols>
    <col min="1" max="1" width="5.19921875" customWidth="1"/>
    <col min="2" max="2" width="5.5" customWidth="1"/>
    <col min="3" max="3" width="57.8984375" customWidth="1"/>
    <col min="4" max="4" width="52.8984375" customWidth="1"/>
    <col min="5" max="5" width="22.19921875" bestFit="1" customWidth="1"/>
    <col min="6" max="6" width="20.59765625" customWidth="1"/>
    <col min="7" max="7" width="20.59765625" bestFit="1" customWidth="1"/>
    <col min="8" max="8" width="14.59765625" customWidth="1"/>
    <col min="9" max="9" width="23.5" customWidth="1"/>
    <col min="10" max="10" width="62.8984375" customWidth="1"/>
    <col min="11" max="11" width="44.09765625" customWidth="1"/>
    <col min="12" max="29" width="9.3984375" customWidth="1"/>
  </cols>
  <sheetData>
    <row r="1" spans="1:12" ht="14.4" x14ac:dyDescent="0.3">
      <c r="A1" s="1"/>
      <c r="D1" s="2"/>
      <c r="G1" s="2"/>
      <c r="H1" s="2"/>
    </row>
    <row r="2" spans="1:12" ht="14.4" x14ac:dyDescent="0.3">
      <c r="D2" s="2"/>
      <c r="G2" s="2"/>
      <c r="H2" s="2"/>
    </row>
    <row r="3" spans="1:12" ht="18" x14ac:dyDescent="0.35">
      <c r="B3" s="219" t="s">
        <v>0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</row>
    <row r="4" spans="1:12" ht="14.4" x14ac:dyDescent="0.3">
      <c r="D4" s="2"/>
      <c r="G4" s="3"/>
      <c r="H4" s="3"/>
      <c r="I4" s="4"/>
    </row>
    <row r="5" spans="1:12" ht="14.4" x14ac:dyDescent="0.3">
      <c r="D5" s="2"/>
      <c r="E5" s="5" t="s">
        <v>1</v>
      </c>
      <c r="F5" s="6">
        <f ca="1">TODAY()</f>
        <v>44880</v>
      </c>
    </row>
    <row r="6" spans="1:12" ht="14.4" x14ac:dyDescent="0.3">
      <c r="D6" s="2"/>
      <c r="G6" s="2"/>
      <c r="H6" s="2"/>
    </row>
    <row r="7" spans="1:12" ht="14.4" x14ac:dyDescent="0.3">
      <c r="D7" s="2"/>
      <c r="G7" s="2"/>
      <c r="H7" s="2"/>
    </row>
    <row r="8" spans="1:12" ht="38.25" customHeight="1" x14ac:dyDescent="0.25"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  <c r="I8" s="8" t="s">
        <v>9</v>
      </c>
      <c r="J8" s="7"/>
      <c r="K8" s="7" t="s">
        <v>10</v>
      </c>
    </row>
    <row r="9" spans="1:12" ht="14.4" x14ac:dyDescent="0.25">
      <c r="B9" s="9">
        <v>1</v>
      </c>
      <c r="C9" s="10" t="s">
        <v>11</v>
      </c>
      <c r="D9" s="9" t="s">
        <v>12</v>
      </c>
      <c r="E9" s="11">
        <v>44071</v>
      </c>
      <c r="F9" s="11">
        <v>44075</v>
      </c>
      <c r="G9" s="12">
        <f t="shared" ref="G9:G110" si="0">F9-E9</f>
        <v>4</v>
      </c>
      <c r="H9" s="65" t="str">
        <f ca="1">IF(F9&lt;TODAY(),"CULMINADA",IF(F9=TODAY(),"VENCE HOY",IF(F9&gt;TODAY(),"PROGRAMADA")))</f>
        <v>CULMINADA</v>
      </c>
      <c r="I9" s="66" t="s">
        <v>13</v>
      </c>
      <c r="J9" s="13"/>
      <c r="K9" s="10" t="s">
        <v>14</v>
      </c>
    </row>
    <row r="10" spans="1:12" ht="14.4" x14ac:dyDescent="0.25">
      <c r="B10" s="9">
        <v>2</v>
      </c>
      <c r="C10" s="10" t="s">
        <v>15</v>
      </c>
      <c r="D10" s="9" t="s">
        <v>12</v>
      </c>
      <c r="E10" s="11">
        <v>44078</v>
      </c>
      <c r="F10" s="11">
        <v>44081</v>
      </c>
      <c r="G10" s="12">
        <f t="shared" si="0"/>
        <v>3</v>
      </c>
      <c r="H10" s="65" t="str">
        <f t="shared" ref="H10:H73" ca="1" si="1">IF(F10&lt;TODAY(),"CULMINADA",IF(F10=TODAY(),"VENCE HOY",IF(F10&gt;TODAY(),"PROGRAMADA")))</f>
        <v>CULMINADA</v>
      </c>
      <c r="I10" s="9" t="s">
        <v>16</v>
      </c>
      <c r="J10" s="10"/>
      <c r="K10" s="10" t="s">
        <v>17</v>
      </c>
    </row>
    <row r="11" spans="1:12" ht="14.4" x14ac:dyDescent="0.3">
      <c r="B11" s="9">
        <v>3</v>
      </c>
      <c r="C11" s="14" t="s">
        <v>18</v>
      </c>
      <c r="D11" s="15" t="s">
        <v>12</v>
      </c>
      <c r="E11" s="16">
        <v>44075</v>
      </c>
      <c r="F11" s="16">
        <v>44131</v>
      </c>
      <c r="G11" s="17">
        <f t="shared" si="0"/>
        <v>56</v>
      </c>
      <c r="H11" s="65" t="str">
        <f t="shared" ca="1" si="1"/>
        <v>CULMINADA</v>
      </c>
      <c r="I11" s="9" t="s">
        <v>16</v>
      </c>
      <c r="J11" s="14"/>
      <c r="K11" s="14" t="s">
        <v>19</v>
      </c>
    </row>
    <row r="12" spans="1:12" ht="14.4" x14ac:dyDescent="0.25">
      <c r="B12" s="9">
        <v>4</v>
      </c>
      <c r="C12" s="10" t="s">
        <v>20</v>
      </c>
      <c r="D12" s="9" t="s">
        <v>21</v>
      </c>
      <c r="E12" s="11">
        <v>44061</v>
      </c>
      <c r="F12" s="18">
        <v>44130</v>
      </c>
      <c r="G12" s="12">
        <f t="shared" si="0"/>
        <v>69</v>
      </c>
      <c r="H12" s="65" t="str">
        <f t="shared" ca="1" si="1"/>
        <v>CULMINADA</v>
      </c>
      <c r="I12" s="9" t="s">
        <v>16</v>
      </c>
      <c r="J12" s="13"/>
      <c r="K12" s="10" t="s">
        <v>22</v>
      </c>
    </row>
    <row r="13" spans="1:12" ht="28.8" x14ac:dyDescent="0.3">
      <c r="B13" s="9">
        <v>5</v>
      </c>
      <c r="C13" s="19" t="s">
        <v>23</v>
      </c>
      <c r="D13" s="9" t="s">
        <v>24</v>
      </c>
      <c r="E13" s="11">
        <v>44096</v>
      </c>
      <c r="F13" s="11">
        <v>44133</v>
      </c>
      <c r="G13" s="12">
        <f t="shared" si="0"/>
        <v>37</v>
      </c>
      <c r="H13" s="65" t="str">
        <f t="shared" ca="1" si="1"/>
        <v>CULMINADA</v>
      </c>
      <c r="I13" s="15" t="s">
        <v>16</v>
      </c>
      <c r="J13" s="14" t="s">
        <v>25</v>
      </c>
      <c r="K13" s="14"/>
    </row>
    <row r="14" spans="1:12" ht="14.4" x14ac:dyDescent="0.3">
      <c r="B14" s="9">
        <v>6</v>
      </c>
      <c r="C14" s="14" t="s">
        <v>26</v>
      </c>
      <c r="D14" s="15" t="s">
        <v>27</v>
      </c>
      <c r="E14" s="16">
        <v>44076</v>
      </c>
      <c r="F14" s="16">
        <v>44150</v>
      </c>
      <c r="G14" s="17">
        <f t="shared" si="0"/>
        <v>74</v>
      </c>
      <c r="H14" s="65" t="str">
        <f t="shared" ca="1" si="1"/>
        <v>CULMINADA</v>
      </c>
      <c r="I14" s="15" t="s">
        <v>16</v>
      </c>
      <c r="J14" s="19"/>
      <c r="K14" s="14" t="s">
        <v>28</v>
      </c>
    </row>
    <row r="15" spans="1:12" ht="14.4" x14ac:dyDescent="0.3">
      <c r="B15" s="9">
        <v>7</v>
      </c>
      <c r="C15" s="14" t="s">
        <v>29</v>
      </c>
      <c r="D15" s="15" t="s">
        <v>12</v>
      </c>
      <c r="E15" s="16">
        <v>44096</v>
      </c>
      <c r="F15" s="20">
        <v>44096</v>
      </c>
      <c r="G15" s="17">
        <f t="shared" si="0"/>
        <v>0</v>
      </c>
      <c r="H15" s="65" t="str">
        <f t="shared" ca="1" si="1"/>
        <v>CULMINADA</v>
      </c>
      <c r="I15" s="15" t="s">
        <v>16</v>
      </c>
      <c r="J15" s="14"/>
      <c r="K15" s="14" t="s">
        <v>30</v>
      </c>
    </row>
    <row r="16" spans="1:12" ht="14.4" x14ac:dyDescent="0.3">
      <c r="B16" s="9">
        <v>8</v>
      </c>
      <c r="C16" s="14" t="s">
        <v>31</v>
      </c>
      <c r="D16" s="15" t="s">
        <v>32</v>
      </c>
      <c r="E16" s="16">
        <v>44096</v>
      </c>
      <c r="F16" s="20">
        <v>44099</v>
      </c>
      <c r="G16" s="17">
        <f t="shared" si="0"/>
        <v>3</v>
      </c>
      <c r="H16" s="65" t="str">
        <f t="shared" ca="1" si="1"/>
        <v>CULMINADA</v>
      </c>
      <c r="I16" s="15" t="s">
        <v>16</v>
      </c>
      <c r="J16" s="14"/>
      <c r="K16" s="14"/>
    </row>
    <row r="17" spans="2:11" ht="14.4" x14ac:dyDescent="0.3">
      <c r="B17" s="9">
        <v>9</v>
      </c>
      <c r="C17" s="14" t="s">
        <v>33</v>
      </c>
      <c r="D17" s="15" t="s">
        <v>34</v>
      </c>
      <c r="E17" s="16">
        <v>44096</v>
      </c>
      <c r="F17" s="20">
        <v>44134</v>
      </c>
      <c r="G17" s="17">
        <f t="shared" si="0"/>
        <v>38</v>
      </c>
      <c r="H17" s="65" t="str">
        <f t="shared" ca="1" si="1"/>
        <v>CULMINADA</v>
      </c>
      <c r="I17" s="15" t="s">
        <v>16</v>
      </c>
      <c r="J17" s="14" t="s">
        <v>35</v>
      </c>
      <c r="K17" s="14"/>
    </row>
    <row r="18" spans="2:11" ht="14.4" x14ac:dyDescent="0.3">
      <c r="B18" s="9">
        <v>10</v>
      </c>
      <c r="C18" s="14" t="s">
        <v>36</v>
      </c>
      <c r="D18" s="15" t="s">
        <v>37</v>
      </c>
      <c r="E18" s="16">
        <v>44096</v>
      </c>
      <c r="F18" s="20">
        <v>44106</v>
      </c>
      <c r="G18" s="17">
        <f t="shared" si="0"/>
        <v>10</v>
      </c>
      <c r="H18" s="65" t="str">
        <f t="shared" ca="1" si="1"/>
        <v>CULMINADA</v>
      </c>
      <c r="I18" s="15" t="s">
        <v>16</v>
      </c>
      <c r="J18" s="14"/>
      <c r="K18" s="14"/>
    </row>
    <row r="19" spans="2:11" ht="14.4" x14ac:dyDescent="0.3">
      <c r="B19" s="9">
        <v>11</v>
      </c>
      <c r="C19" s="19" t="s">
        <v>38</v>
      </c>
      <c r="D19" s="9" t="s">
        <v>34</v>
      </c>
      <c r="E19" s="16">
        <v>44096</v>
      </c>
      <c r="F19" s="20">
        <v>44132</v>
      </c>
      <c r="G19" s="17">
        <f t="shared" si="0"/>
        <v>36</v>
      </c>
      <c r="H19" s="65" t="str">
        <f t="shared" ca="1" si="1"/>
        <v>CULMINADA</v>
      </c>
      <c r="I19" s="15" t="s">
        <v>16</v>
      </c>
      <c r="J19" s="14"/>
      <c r="K19" s="14"/>
    </row>
    <row r="20" spans="2:11" ht="14.4" x14ac:dyDescent="0.3">
      <c r="B20" s="9">
        <v>12</v>
      </c>
      <c r="C20" s="14" t="s">
        <v>39</v>
      </c>
      <c r="D20" s="15" t="s">
        <v>40</v>
      </c>
      <c r="E20" s="16">
        <v>44096</v>
      </c>
      <c r="F20" s="20">
        <v>44134</v>
      </c>
      <c r="G20" s="17">
        <f t="shared" si="0"/>
        <v>38</v>
      </c>
      <c r="H20" s="65" t="str">
        <f t="shared" ca="1" si="1"/>
        <v>CULMINADA</v>
      </c>
      <c r="I20" s="15" t="s">
        <v>16</v>
      </c>
      <c r="J20" s="14"/>
      <c r="K20" s="14"/>
    </row>
    <row r="21" spans="2:11" ht="28.8" x14ac:dyDescent="0.3">
      <c r="B21" s="9">
        <v>13</v>
      </c>
      <c r="C21" s="19" t="s">
        <v>41</v>
      </c>
      <c r="D21" s="15" t="s">
        <v>42</v>
      </c>
      <c r="E21" s="16">
        <v>44096</v>
      </c>
      <c r="F21" s="20">
        <v>44134</v>
      </c>
      <c r="G21" s="17">
        <f t="shared" si="0"/>
        <v>38</v>
      </c>
      <c r="H21" s="65" t="str">
        <f t="shared" ca="1" si="1"/>
        <v>CULMINADA</v>
      </c>
      <c r="I21" s="15" t="s">
        <v>16</v>
      </c>
      <c r="J21" s="14"/>
      <c r="K21" s="14"/>
    </row>
    <row r="22" spans="2:11" ht="14.4" x14ac:dyDescent="0.3">
      <c r="B22" s="9">
        <v>14</v>
      </c>
      <c r="C22" s="14" t="s">
        <v>43</v>
      </c>
      <c r="D22" s="15" t="s">
        <v>12</v>
      </c>
      <c r="E22" s="16">
        <v>44078</v>
      </c>
      <c r="F22" s="20">
        <v>44084</v>
      </c>
      <c r="G22" s="17">
        <f t="shared" si="0"/>
        <v>6</v>
      </c>
      <c r="H22" s="65" t="str">
        <f t="shared" ca="1" si="1"/>
        <v>CULMINADA</v>
      </c>
      <c r="I22" s="15" t="s">
        <v>16</v>
      </c>
      <c r="J22" s="14"/>
      <c r="K22" s="14" t="s">
        <v>44</v>
      </c>
    </row>
    <row r="23" spans="2:11" ht="14.4" x14ac:dyDescent="0.3">
      <c r="B23" s="9">
        <v>15</v>
      </c>
      <c r="C23" s="21" t="s">
        <v>45</v>
      </c>
      <c r="D23" s="9" t="s">
        <v>12</v>
      </c>
      <c r="E23" s="16">
        <v>44078</v>
      </c>
      <c r="F23" s="16">
        <v>44177</v>
      </c>
      <c r="G23" s="17">
        <f t="shared" si="0"/>
        <v>99</v>
      </c>
      <c r="H23" s="65" t="str">
        <f t="shared" ca="1" si="1"/>
        <v>CULMINADA</v>
      </c>
      <c r="I23" s="15" t="s">
        <v>46</v>
      </c>
      <c r="J23" s="14"/>
      <c r="K23" s="14"/>
    </row>
    <row r="24" spans="2:11" ht="14.4" x14ac:dyDescent="0.3">
      <c r="B24" s="9">
        <v>16</v>
      </c>
      <c r="C24" s="14" t="s">
        <v>47</v>
      </c>
      <c r="D24" s="15" t="s">
        <v>37</v>
      </c>
      <c r="E24" s="16">
        <v>44078</v>
      </c>
      <c r="F24" s="16">
        <v>44150</v>
      </c>
      <c r="G24" s="17">
        <f t="shared" si="0"/>
        <v>72</v>
      </c>
      <c r="H24" s="65" t="str">
        <f t="shared" ca="1" si="1"/>
        <v>CULMINADA</v>
      </c>
      <c r="I24" s="15" t="s">
        <v>16</v>
      </c>
      <c r="J24" s="14" t="s">
        <v>49</v>
      </c>
      <c r="K24" s="14" t="s">
        <v>50</v>
      </c>
    </row>
    <row r="25" spans="2:11" ht="28.8" x14ac:dyDescent="0.3">
      <c r="B25" s="9">
        <v>17</v>
      </c>
      <c r="C25" s="13" t="s">
        <v>51</v>
      </c>
      <c r="D25" s="9" t="s">
        <v>52</v>
      </c>
      <c r="E25" s="11">
        <v>44054</v>
      </c>
      <c r="F25" s="11">
        <v>44150</v>
      </c>
      <c r="G25" s="17">
        <f t="shared" si="0"/>
        <v>96</v>
      </c>
      <c r="H25" s="65" t="str">
        <f t="shared" ca="1" si="1"/>
        <v>CULMINADA</v>
      </c>
      <c r="I25" s="9" t="s">
        <v>16</v>
      </c>
      <c r="J25" s="22"/>
      <c r="K25" s="9" t="s">
        <v>53</v>
      </c>
    </row>
    <row r="26" spans="2:11" ht="14.4" x14ac:dyDescent="0.3">
      <c r="B26" s="9">
        <v>18</v>
      </c>
      <c r="C26" s="14" t="s">
        <v>54</v>
      </c>
      <c r="D26" s="15" t="s">
        <v>32</v>
      </c>
      <c r="E26" s="16">
        <v>44083</v>
      </c>
      <c r="F26" s="16">
        <v>44141</v>
      </c>
      <c r="G26" s="17">
        <f t="shared" si="0"/>
        <v>58</v>
      </c>
      <c r="H26" s="65" t="str">
        <f t="shared" ca="1" si="1"/>
        <v>CULMINADA</v>
      </c>
      <c r="I26" s="15" t="s">
        <v>16</v>
      </c>
      <c r="J26" s="14"/>
      <c r="K26" s="14"/>
    </row>
    <row r="27" spans="2:11" ht="14.4" x14ac:dyDescent="0.3">
      <c r="B27" s="9">
        <v>19</v>
      </c>
      <c r="C27" s="14" t="s">
        <v>55</v>
      </c>
      <c r="D27" s="15" t="s">
        <v>32</v>
      </c>
      <c r="E27" s="16">
        <v>44096</v>
      </c>
      <c r="F27" s="16">
        <v>44185</v>
      </c>
      <c r="G27" s="17">
        <f t="shared" si="0"/>
        <v>89</v>
      </c>
      <c r="H27" s="65" t="str">
        <f t="shared" ca="1" si="1"/>
        <v>CULMINADA</v>
      </c>
      <c r="I27" s="15" t="s">
        <v>48</v>
      </c>
      <c r="J27" s="14"/>
      <c r="K27" s="14"/>
    </row>
    <row r="28" spans="2:11" ht="14.4" x14ac:dyDescent="0.3">
      <c r="B28" s="9">
        <v>20</v>
      </c>
      <c r="C28" s="14" t="s">
        <v>56</v>
      </c>
      <c r="D28" s="15" t="s">
        <v>32</v>
      </c>
      <c r="E28" s="16">
        <v>44096</v>
      </c>
      <c r="F28" s="16">
        <v>44195</v>
      </c>
      <c r="G28" s="17">
        <f t="shared" si="0"/>
        <v>99</v>
      </c>
      <c r="H28" s="65" t="str">
        <f t="shared" ca="1" si="1"/>
        <v>CULMINADA</v>
      </c>
      <c r="I28" s="15"/>
      <c r="J28" s="14"/>
      <c r="K28" s="14"/>
    </row>
    <row r="29" spans="2:11" ht="14.4" x14ac:dyDescent="0.3">
      <c r="B29" s="9">
        <v>21</v>
      </c>
      <c r="C29" s="14" t="s">
        <v>57</v>
      </c>
      <c r="D29" s="15" t="s">
        <v>58</v>
      </c>
      <c r="E29" s="16">
        <v>44096</v>
      </c>
      <c r="F29" s="16">
        <v>44211</v>
      </c>
      <c r="G29" s="17">
        <f t="shared" si="0"/>
        <v>115</v>
      </c>
      <c r="H29" s="12" t="str">
        <f t="shared" ca="1" si="1"/>
        <v>CULMINADA</v>
      </c>
      <c r="I29" s="15"/>
      <c r="J29" s="14"/>
      <c r="K29" s="14"/>
    </row>
    <row r="30" spans="2:11" ht="32.25" customHeight="1" x14ac:dyDescent="0.3">
      <c r="B30" s="9">
        <v>22</v>
      </c>
      <c r="C30" s="23" t="s">
        <v>59</v>
      </c>
      <c r="D30" s="15" t="s">
        <v>58</v>
      </c>
      <c r="E30" s="16">
        <v>44071</v>
      </c>
      <c r="F30" s="16">
        <v>44133</v>
      </c>
      <c r="G30" s="17">
        <f t="shared" si="0"/>
        <v>62</v>
      </c>
      <c r="H30" s="65" t="str">
        <f t="shared" ca="1" si="1"/>
        <v>CULMINADA</v>
      </c>
      <c r="I30" s="15"/>
      <c r="J30" s="14" t="s">
        <v>60</v>
      </c>
      <c r="K30" s="14"/>
    </row>
    <row r="31" spans="2:11" ht="28.8" x14ac:dyDescent="0.3">
      <c r="B31" s="9">
        <v>23</v>
      </c>
      <c r="C31" s="23" t="s">
        <v>61</v>
      </c>
      <c r="D31" s="9" t="s">
        <v>58</v>
      </c>
      <c r="E31" s="11">
        <v>44096</v>
      </c>
      <c r="F31" s="11">
        <v>44157</v>
      </c>
      <c r="G31" s="17">
        <f t="shared" si="0"/>
        <v>61</v>
      </c>
      <c r="H31" s="65" t="str">
        <f t="shared" ca="1" si="1"/>
        <v>CULMINADA</v>
      </c>
      <c r="I31" s="15"/>
      <c r="J31" s="14"/>
      <c r="K31" s="14"/>
    </row>
    <row r="32" spans="2:11" ht="28.8" x14ac:dyDescent="0.3">
      <c r="B32" s="9">
        <v>24</v>
      </c>
      <c r="C32" s="19" t="s">
        <v>62</v>
      </c>
      <c r="D32" s="9" t="s">
        <v>32</v>
      </c>
      <c r="E32" s="11">
        <v>44096</v>
      </c>
      <c r="F32" s="11">
        <v>44169</v>
      </c>
      <c r="G32" s="17">
        <f t="shared" si="0"/>
        <v>73</v>
      </c>
      <c r="H32" s="65" t="str">
        <f t="shared" ca="1" si="1"/>
        <v>CULMINADA</v>
      </c>
      <c r="I32" s="15"/>
      <c r="J32" s="14"/>
      <c r="K32" s="14"/>
    </row>
    <row r="33" spans="2:11" ht="14.4" x14ac:dyDescent="0.3">
      <c r="B33" s="9">
        <v>25</v>
      </c>
      <c r="C33" s="14" t="s">
        <v>63</v>
      </c>
      <c r="D33" s="15" t="s">
        <v>12</v>
      </c>
      <c r="E33" s="11">
        <v>44096</v>
      </c>
      <c r="F33" s="24">
        <v>44150</v>
      </c>
      <c r="G33" s="17">
        <f t="shared" si="0"/>
        <v>54</v>
      </c>
      <c r="H33" s="65" t="str">
        <f t="shared" ca="1" si="1"/>
        <v>CULMINADA</v>
      </c>
      <c r="I33" s="15" t="s">
        <v>16</v>
      </c>
      <c r="J33" s="14"/>
      <c r="K33" s="14"/>
    </row>
    <row r="34" spans="2:11" ht="14.4" x14ac:dyDescent="0.3">
      <c r="B34" s="9">
        <v>26</v>
      </c>
      <c r="C34" s="14" t="s">
        <v>64</v>
      </c>
      <c r="D34" s="15" t="s">
        <v>65</v>
      </c>
      <c r="E34" s="16">
        <v>44028</v>
      </c>
      <c r="F34" s="24">
        <v>44165</v>
      </c>
      <c r="G34" s="17">
        <f t="shared" si="0"/>
        <v>137</v>
      </c>
      <c r="H34" s="65" t="str">
        <f t="shared" ca="1" si="1"/>
        <v>CULMINADA</v>
      </c>
      <c r="I34" s="15" t="s">
        <v>48</v>
      </c>
      <c r="J34" s="14"/>
      <c r="K34" s="14"/>
    </row>
    <row r="35" spans="2:11" ht="14.4" x14ac:dyDescent="0.3">
      <c r="B35" s="9">
        <v>27</v>
      </c>
      <c r="C35" s="14" t="s">
        <v>66</v>
      </c>
      <c r="D35" s="15" t="s">
        <v>67</v>
      </c>
      <c r="E35" s="16">
        <v>44075</v>
      </c>
      <c r="F35" s="16">
        <v>44148</v>
      </c>
      <c r="G35" s="17">
        <f t="shared" si="0"/>
        <v>73</v>
      </c>
      <c r="H35" s="65" t="str">
        <f t="shared" ca="1" si="1"/>
        <v>CULMINADA</v>
      </c>
      <c r="I35" s="15" t="s">
        <v>16</v>
      </c>
      <c r="J35" s="14"/>
      <c r="K35" s="14"/>
    </row>
    <row r="36" spans="2:11" ht="15.75" customHeight="1" x14ac:dyDescent="0.3">
      <c r="B36" s="9">
        <v>28</v>
      </c>
      <c r="C36" s="14" t="s">
        <v>68</v>
      </c>
      <c r="D36" s="15" t="s">
        <v>67</v>
      </c>
      <c r="E36" s="16">
        <v>44076</v>
      </c>
      <c r="F36" s="16">
        <v>44146</v>
      </c>
      <c r="G36" s="17">
        <f t="shared" si="0"/>
        <v>70</v>
      </c>
      <c r="H36" s="65" t="str">
        <f t="shared" ca="1" si="1"/>
        <v>CULMINADA</v>
      </c>
      <c r="I36" s="15" t="s">
        <v>48</v>
      </c>
      <c r="J36" s="14"/>
      <c r="K36" s="14"/>
    </row>
    <row r="37" spans="2:11" ht="15.75" customHeight="1" x14ac:dyDescent="0.3">
      <c r="B37" s="9">
        <v>29</v>
      </c>
      <c r="C37" s="14" t="s">
        <v>69</v>
      </c>
      <c r="D37" s="15" t="s">
        <v>70</v>
      </c>
      <c r="E37" s="16">
        <v>44081</v>
      </c>
      <c r="F37" s="16">
        <v>44085</v>
      </c>
      <c r="G37" s="17">
        <f t="shared" si="0"/>
        <v>4</v>
      </c>
      <c r="H37" s="65" t="str">
        <f t="shared" ca="1" si="1"/>
        <v>CULMINADA</v>
      </c>
      <c r="I37" s="15" t="s">
        <v>16</v>
      </c>
      <c r="J37" s="14"/>
      <c r="K37" s="14"/>
    </row>
    <row r="38" spans="2:11" ht="15.75" customHeight="1" x14ac:dyDescent="0.3">
      <c r="B38" s="9">
        <v>30</v>
      </c>
      <c r="C38" s="14" t="s">
        <v>71</v>
      </c>
      <c r="D38" s="15" t="s">
        <v>67</v>
      </c>
      <c r="E38" s="16">
        <v>44083</v>
      </c>
      <c r="F38" s="16">
        <v>44094</v>
      </c>
      <c r="G38" s="17">
        <f t="shared" si="0"/>
        <v>11</v>
      </c>
      <c r="H38" s="65" t="str">
        <f t="shared" ca="1" si="1"/>
        <v>CULMINADA</v>
      </c>
      <c r="I38" s="15" t="s">
        <v>16</v>
      </c>
      <c r="J38" s="14"/>
      <c r="K38" s="14"/>
    </row>
    <row r="39" spans="2:11" ht="15.75" customHeight="1" x14ac:dyDescent="0.3">
      <c r="B39" s="9">
        <v>31</v>
      </c>
      <c r="C39" s="21" t="s">
        <v>72</v>
      </c>
      <c r="D39" s="15" t="s">
        <v>67</v>
      </c>
      <c r="E39" s="16">
        <v>44096</v>
      </c>
      <c r="F39" s="16">
        <v>44104</v>
      </c>
      <c r="G39" s="17">
        <f t="shared" si="0"/>
        <v>8</v>
      </c>
      <c r="H39" s="65" t="str">
        <f t="shared" ca="1" si="1"/>
        <v>CULMINADA</v>
      </c>
      <c r="I39" s="15" t="s">
        <v>16</v>
      </c>
      <c r="J39" s="14"/>
      <c r="K39" s="14"/>
    </row>
    <row r="40" spans="2:11" ht="35.25" customHeight="1" x14ac:dyDescent="0.3">
      <c r="B40" s="9">
        <v>32</v>
      </c>
      <c r="C40" s="25" t="s">
        <v>73</v>
      </c>
      <c r="D40" s="9" t="s">
        <v>74</v>
      </c>
      <c r="E40" s="11">
        <v>44084</v>
      </c>
      <c r="F40" s="16">
        <v>44089</v>
      </c>
      <c r="G40" s="17">
        <f t="shared" si="0"/>
        <v>5</v>
      </c>
      <c r="H40" s="65" t="str">
        <f t="shared" ca="1" si="1"/>
        <v>CULMINADA</v>
      </c>
      <c r="I40" s="15" t="s">
        <v>16</v>
      </c>
      <c r="J40" s="14"/>
      <c r="K40" s="19" t="s">
        <v>75</v>
      </c>
    </row>
    <row r="41" spans="2:11" ht="15.75" customHeight="1" x14ac:dyDescent="0.3">
      <c r="B41" s="9">
        <v>33</v>
      </c>
      <c r="C41" s="14" t="s">
        <v>76</v>
      </c>
      <c r="D41" s="15" t="s">
        <v>77</v>
      </c>
      <c r="E41" s="16">
        <v>44084</v>
      </c>
      <c r="F41" s="16">
        <v>44110</v>
      </c>
      <c r="G41" s="17">
        <f t="shared" si="0"/>
        <v>26</v>
      </c>
      <c r="H41" s="65" t="str">
        <f t="shared" ca="1" si="1"/>
        <v>CULMINADA</v>
      </c>
      <c r="I41" s="15" t="s">
        <v>16</v>
      </c>
      <c r="J41" s="14"/>
      <c r="K41" s="19" t="s">
        <v>78</v>
      </c>
    </row>
    <row r="42" spans="2:11" ht="15.75" customHeight="1" x14ac:dyDescent="0.3">
      <c r="B42" s="9">
        <v>34</v>
      </c>
      <c r="C42" s="14" t="s">
        <v>79</v>
      </c>
      <c r="D42" s="15" t="s">
        <v>80</v>
      </c>
      <c r="E42" s="16">
        <v>44084</v>
      </c>
      <c r="F42" s="16">
        <v>44090</v>
      </c>
      <c r="G42" s="17">
        <f t="shared" si="0"/>
        <v>6</v>
      </c>
      <c r="H42" s="65" t="str">
        <f t="shared" ca="1" si="1"/>
        <v>CULMINADA</v>
      </c>
      <c r="I42" s="15" t="s">
        <v>16</v>
      </c>
      <c r="J42" s="14"/>
      <c r="K42" s="19" t="s">
        <v>81</v>
      </c>
    </row>
    <row r="43" spans="2:11" ht="30" customHeight="1" x14ac:dyDescent="0.3">
      <c r="B43" s="9">
        <v>35</v>
      </c>
      <c r="C43" s="26" t="s">
        <v>82</v>
      </c>
      <c r="D43" s="9" t="s">
        <v>34</v>
      </c>
      <c r="E43" s="11">
        <v>44084</v>
      </c>
      <c r="F43" s="11">
        <v>44104</v>
      </c>
      <c r="G43" s="12">
        <f t="shared" si="0"/>
        <v>20</v>
      </c>
      <c r="H43" s="65" t="str">
        <f t="shared" ca="1" si="1"/>
        <v>CULMINADA</v>
      </c>
      <c r="I43" s="15" t="s">
        <v>16</v>
      </c>
      <c r="J43" s="10"/>
      <c r="K43" s="13" t="s">
        <v>83</v>
      </c>
    </row>
    <row r="44" spans="2:11" ht="15.75" customHeight="1" x14ac:dyDescent="0.3">
      <c r="B44" s="9">
        <v>36</v>
      </c>
      <c r="C44" s="23" t="s">
        <v>84</v>
      </c>
      <c r="D44" s="15" t="s">
        <v>85</v>
      </c>
      <c r="E44" s="16">
        <v>44096</v>
      </c>
      <c r="F44" s="16">
        <v>44110</v>
      </c>
      <c r="G44" s="17">
        <f t="shared" si="0"/>
        <v>14</v>
      </c>
      <c r="H44" s="65" t="str">
        <f t="shared" ca="1" si="1"/>
        <v>CULMINADA</v>
      </c>
      <c r="I44" s="15"/>
      <c r="J44" s="14"/>
      <c r="K44" s="19"/>
    </row>
    <row r="45" spans="2:11" ht="15.75" customHeight="1" x14ac:dyDescent="0.3">
      <c r="B45" s="9">
        <v>37</v>
      </c>
      <c r="C45" s="27" t="s">
        <v>86</v>
      </c>
      <c r="D45" s="15" t="s">
        <v>67</v>
      </c>
      <c r="E45" s="16">
        <v>44085</v>
      </c>
      <c r="F45" s="16">
        <v>44088</v>
      </c>
      <c r="G45" s="17">
        <f t="shared" si="0"/>
        <v>3</v>
      </c>
      <c r="H45" s="65" t="str">
        <f t="shared" ca="1" si="1"/>
        <v>CULMINADA</v>
      </c>
      <c r="I45" s="15" t="s">
        <v>16</v>
      </c>
      <c r="J45" s="14"/>
      <c r="K45" s="19"/>
    </row>
    <row r="46" spans="2:11" ht="15.75" customHeight="1" x14ac:dyDescent="0.3">
      <c r="B46" s="9">
        <v>38</v>
      </c>
      <c r="C46" s="14" t="s">
        <v>87</v>
      </c>
      <c r="D46" s="15" t="s">
        <v>80</v>
      </c>
      <c r="E46" s="16">
        <v>44086</v>
      </c>
      <c r="F46" s="16">
        <v>44088</v>
      </c>
      <c r="G46" s="17">
        <f t="shared" si="0"/>
        <v>2</v>
      </c>
      <c r="H46" s="65" t="str">
        <f t="shared" ca="1" si="1"/>
        <v>CULMINADA</v>
      </c>
      <c r="I46" s="15" t="s">
        <v>16</v>
      </c>
      <c r="J46" s="14"/>
      <c r="K46" s="19" t="s">
        <v>88</v>
      </c>
    </row>
    <row r="47" spans="2:11" ht="15.75" customHeight="1" x14ac:dyDescent="0.3">
      <c r="B47" s="9">
        <v>39</v>
      </c>
      <c r="C47" s="19" t="s">
        <v>89</v>
      </c>
      <c r="D47" s="9" t="s">
        <v>34</v>
      </c>
      <c r="E47" s="11">
        <v>44091</v>
      </c>
      <c r="F47" s="18">
        <v>44119</v>
      </c>
      <c r="G47" s="12">
        <f t="shared" si="0"/>
        <v>28</v>
      </c>
      <c r="H47" s="65" t="str">
        <f t="shared" ca="1" si="1"/>
        <v>CULMINADA</v>
      </c>
      <c r="I47" s="15" t="s">
        <v>16</v>
      </c>
      <c r="J47" s="14"/>
      <c r="K47" s="19"/>
    </row>
    <row r="48" spans="2:11" ht="15.75" customHeight="1" x14ac:dyDescent="0.3">
      <c r="B48" s="9">
        <v>40</v>
      </c>
      <c r="C48" s="25" t="s">
        <v>90</v>
      </c>
      <c r="D48" s="15" t="s">
        <v>34</v>
      </c>
      <c r="E48" s="16">
        <v>44091</v>
      </c>
      <c r="F48" s="16">
        <v>44097</v>
      </c>
      <c r="G48" s="17">
        <f t="shared" si="0"/>
        <v>6</v>
      </c>
      <c r="H48" s="65" t="str">
        <f t="shared" ca="1" si="1"/>
        <v>CULMINADA</v>
      </c>
      <c r="I48" s="15" t="s">
        <v>16</v>
      </c>
      <c r="J48" s="14"/>
      <c r="K48" s="19" t="s">
        <v>91</v>
      </c>
    </row>
    <row r="49" spans="2:11" ht="15.75" customHeight="1" x14ac:dyDescent="0.3">
      <c r="B49" s="9">
        <v>41</v>
      </c>
      <c r="C49" s="28" t="s">
        <v>92</v>
      </c>
      <c r="D49" s="9" t="s">
        <v>93</v>
      </c>
      <c r="E49" s="16">
        <v>44095</v>
      </c>
      <c r="F49" s="16">
        <v>44104</v>
      </c>
      <c r="G49" s="12">
        <f t="shared" si="0"/>
        <v>9</v>
      </c>
      <c r="H49" s="65" t="str">
        <f t="shared" ca="1" si="1"/>
        <v>CULMINADA</v>
      </c>
      <c r="I49" s="15" t="s">
        <v>16</v>
      </c>
      <c r="J49" s="14"/>
      <c r="K49" s="19"/>
    </row>
    <row r="50" spans="2:11" ht="15.75" customHeight="1" x14ac:dyDescent="0.3">
      <c r="B50" s="9">
        <v>42</v>
      </c>
      <c r="C50" s="14" t="s">
        <v>94</v>
      </c>
      <c r="D50" s="15" t="s">
        <v>95</v>
      </c>
      <c r="E50" s="16">
        <v>44096</v>
      </c>
      <c r="F50" s="16">
        <v>44138</v>
      </c>
      <c r="G50" s="12">
        <f t="shared" si="0"/>
        <v>42</v>
      </c>
      <c r="H50" s="65" t="str">
        <f t="shared" ca="1" si="1"/>
        <v>CULMINADA</v>
      </c>
      <c r="I50" s="15"/>
      <c r="J50" s="14"/>
      <c r="K50" s="19"/>
    </row>
    <row r="51" spans="2:11" ht="15.75" customHeight="1" x14ac:dyDescent="0.3">
      <c r="B51" s="9">
        <v>43</v>
      </c>
      <c r="C51" s="14" t="s">
        <v>96</v>
      </c>
      <c r="D51" s="15" t="s">
        <v>97</v>
      </c>
      <c r="E51" s="16">
        <v>44096</v>
      </c>
      <c r="F51" s="24">
        <v>44175</v>
      </c>
      <c r="G51" s="12">
        <f t="shared" si="0"/>
        <v>79</v>
      </c>
      <c r="H51" s="65" t="str">
        <f t="shared" ca="1" si="1"/>
        <v>CULMINADA</v>
      </c>
      <c r="I51" s="15" t="s">
        <v>16</v>
      </c>
      <c r="J51" s="14"/>
      <c r="K51" s="19"/>
    </row>
    <row r="52" spans="2:11" ht="15.75" customHeight="1" x14ac:dyDescent="0.3">
      <c r="B52" s="9">
        <v>44</v>
      </c>
      <c r="C52" s="14" t="s">
        <v>98</v>
      </c>
      <c r="D52" s="15" t="s">
        <v>12</v>
      </c>
      <c r="E52" s="16">
        <v>44096</v>
      </c>
      <c r="F52" s="24">
        <v>44226</v>
      </c>
      <c r="G52" s="12">
        <f t="shared" si="0"/>
        <v>130</v>
      </c>
      <c r="H52" s="12" t="str">
        <f t="shared" ca="1" si="1"/>
        <v>CULMINADA</v>
      </c>
      <c r="I52" s="15"/>
      <c r="J52" s="14"/>
      <c r="K52" s="19" t="s">
        <v>99</v>
      </c>
    </row>
    <row r="53" spans="2:11" ht="15.75" customHeight="1" x14ac:dyDescent="0.3">
      <c r="B53" s="9">
        <v>45</v>
      </c>
      <c r="C53" s="14" t="s">
        <v>100</v>
      </c>
      <c r="D53" s="15" t="s">
        <v>101</v>
      </c>
      <c r="E53" s="16">
        <v>44096</v>
      </c>
      <c r="F53" s="24">
        <v>44185</v>
      </c>
      <c r="G53" s="12">
        <f t="shared" si="0"/>
        <v>89</v>
      </c>
      <c r="H53" s="65" t="str">
        <f t="shared" ca="1" si="1"/>
        <v>CULMINADA</v>
      </c>
      <c r="I53" s="15" t="s">
        <v>102</v>
      </c>
      <c r="J53" s="14"/>
      <c r="K53" s="19"/>
    </row>
    <row r="54" spans="2:11" ht="15.75" customHeight="1" x14ac:dyDescent="0.3">
      <c r="B54" s="9">
        <v>46</v>
      </c>
      <c r="C54" s="14" t="s">
        <v>103</v>
      </c>
      <c r="D54" s="15" t="s">
        <v>34</v>
      </c>
      <c r="E54" s="16">
        <v>44096</v>
      </c>
      <c r="F54" s="24">
        <v>44104</v>
      </c>
      <c r="G54" s="12">
        <f t="shared" si="0"/>
        <v>8</v>
      </c>
      <c r="H54" s="65" t="str">
        <f t="shared" ca="1" si="1"/>
        <v>CULMINADA</v>
      </c>
      <c r="I54" s="15" t="s">
        <v>16</v>
      </c>
      <c r="J54" s="14"/>
      <c r="K54" s="19"/>
    </row>
    <row r="55" spans="2:11" ht="15.75" customHeight="1" x14ac:dyDescent="0.3">
      <c r="B55" s="9">
        <v>47</v>
      </c>
      <c r="C55" s="14" t="s">
        <v>104</v>
      </c>
      <c r="D55" s="15" t="s">
        <v>105</v>
      </c>
      <c r="E55" s="16">
        <v>44096</v>
      </c>
      <c r="F55" s="24">
        <v>44196</v>
      </c>
      <c r="G55" s="12">
        <f t="shared" si="0"/>
        <v>100</v>
      </c>
      <c r="H55" s="12" t="str">
        <f t="shared" ca="1" si="1"/>
        <v>CULMINADA</v>
      </c>
      <c r="I55" s="15" t="s">
        <v>48</v>
      </c>
      <c r="J55" s="14"/>
      <c r="K55" s="19" t="s">
        <v>99</v>
      </c>
    </row>
    <row r="56" spans="2:11" ht="15.75" customHeight="1" x14ac:dyDescent="0.3">
      <c r="B56" s="9">
        <v>48</v>
      </c>
      <c r="C56" s="14" t="s">
        <v>106</v>
      </c>
      <c r="D56" s="15" t="s">
        <v>105</v>
      </c>
      <c r="E56" s="16">
        <v>44096</v>
      </c>
      <c r="F56" s="24">
        <v>44193</v>
      </c>
      <c r="G56" s="12">
        <f t="shared" si="0"/>
        <v>97</v>
      </c>
      <c r="H56" s="65" t="str">
        <f t="shared" ca="1" si="1"/>
        <v>CULMINADA</v>
      </c>
      <c r="I56" s="15" t="s">
        <v>48</v>
      </c>
      <c r="J56" s="14"/>
      <c r="K56" s="19" t="s">
        <v>107</v>
      </c>
    </row>
    <row r="57" spans="2:11" ht="15.75" customHeight="1" x14ac:dyDescent="0.3">
      <c r="B57" s="9">
        <v>49</v>
      </c>
      <c r="C57" s="14" t="s">
        <v>108</v>
      </c>
      <c r="D57" s="15" t="s">
        <v>105</v>
      </c>
      <c r="E57" s="16">
        <v>44096</v>
      </c>
      <c r="F57" s="24">
        <v>44193</v>
      </c>
      <c r="G57" s="12">
        <f t="shared" si="0"/>
        <v>97</v>
      </c>
      <c r="H57" s="65" t="str">
        <f t="shared" ca="1" si="1"/>
        <v>CULMINADA</v>
      </c>
      <c r="I57" s="15" t="s">
        <v>48</v>
      </c>
      <c r="J57" s="14"/>
      <c r="K57" s="19"/>
    </row>
    <row r="58" spans="2:11" ht="15.75" customHeight="1" x14ac:dyDescent="0.3">
      <c r="B58" s="9">
        <v>50</v>
      </c>
      <c r="C58" s="14" t="s">
        <v>109</v>
      </c>
      <c r="D58" s="15" t="s">
        <v>105</v>
      </c>
      <c r="E58" s="16">
        <v>44096</v>
      </c>
      <c r="F58" s="24">
        <v>44186</v>
      </c>
      <c r="G58" s="12">
        <f t="shared" si="0"/>
        <v>90</v>
      </c>
      <c r="H58" s="65" t="str">
        <f t="shared" ca="1" si="1"/>
        <v>CULMINADA</v>
      </c>
      <c r="I58" s="15"/>
      <c r="J58" s="14"/>
      <c r="K58" s="19"/>
    </row>
    <row r="59" spans="2:11" ht="15.75" customHeight="1" x14ac:dyDescent="0.3">
      <c r="B59" s="9">
        <v>51</v>
      </c>
      <c r="C59" s="14" t="s">
        <v>110</v>
      </c>
      <c r="D59" s="15" t="s">
        <v>105</v>
      </c>
      <c r="E59" s="16">
        <v>44096</v>
      </c>
      <c r="F59" s="24">
        <v>44186</v>
      </c>
      <c r="G59" s="12">
        <f t="shared" si="0"/>
        <v>90</v>
      </c>
      <c r="H59" s="65" t="str">
        <f t="shared" ca="1" si="1"/>
        <v>CULMINADA</v>
      </c>
      <c r="I59" s="15"/>
      <c r="J59" s="14"/>
      <c r="K59" s="19"/>
    </row>
    <row r="60" spans="2:11" ht="15.75" customHeight="1" x14ac:dyDescent="0.3">
      <c r="B60" s="9">
        <v>52</v>
      </c>
      <c r="C60" s="14" t="s">
        <v>111</v>
      </c>
      <c r="D60" s="15" t="s">
        <v>112</v>
      </c>
      <c r="E60" s="16">
        <v>44096</v>
      </c>
      <c r="F60" s="15" t="s">
        <v>113</v>
      </c>
      <c r="G60" s="12" t="e">
        <f t="shared" si="0"/>
        <v>#VALUE!</v>
      </c>
      <c r="H60" s="12" t="str">
        <f t="shared" ca="1" si="1"/>
        <v>PROGRAMADA</v>
      </c>
      <c r="I60" s="15" t="s">
        <v>16</v>
      </c>
      <c r="J60" s="14"/>
      <c r="K60" s="19" t="s">
        <v>114</v>
      </c>
    </row>
    <row r="61" spans="2:11" ht="15.75" customHeight="1" x14ac:dyDescent="0.3">
      <c r="B61" s="9">
        <v>53</v>
      </c>
      <c r="C61" s="14" t="s">
        <v>115</v>
      </c>
      <c r="D61" s="15" t="s">
        <v>116</v>
      </c>
      <c r="E61" s="16">
        <v>44096</v>
      </c>
      <c r="F61" s="16">
        <v>44208</v>
      </c>
      <c r="G61" s="12">
        <f t="shared" si="0"/>
        <v>112</v>
      </c>
      <c r="H61" s="12" t="str">
        <f t="shared" ca="1" si="1"/>
        <v>CULMINADA</v>
      </c>
      <c r="I61" s="15"/>
      <c r="J61" s="14"/>
      <c r="K61" s="19" t="s">
        <v>117</v>
      </c>
    </row>
    <row r="62" spans="2:11" ht="15.75" customHeight="1" x14ac:dyDescent="0.3">
      <c r="B62" s="9">
        <v>54</v>
      </c>
      <c r="C62" s="14" t="s">
        <v>118</v>
      </c>
      <c r="D62" s="9" t="s">
        <v>58</v>
      </c>
      <c r="E62" s="16">
        <v>44096</v>
      </c>
      <c r="F62" s="29" t="s">
        <v>113</v>
      </c>
      <c r="G62" s="12" t="e">
        <f t="shared" si="0"/>
        <v>#VALUE!</v>
      </c>
      <c r="H62" s="12" t="str">
        <f t="shared" ca="1" si="1"/>
        <v>PROGRAMADA</v>
      </c>
      <c r="I62" s="15"/>
      <c r="J62" s="14"/>
      <c r="K62" s="19"/>
    </row>
    <row r="63" spans="2:11" ht="15.75" customHeight="1" x14ac:dyDescent="0.3">
      <c r="B63" s="9">
        <v>55</v>
      </c>
      <c r="C63" s="14" t="s">
        <v>119</v>
      </c>
      <c r="D63" s="30" t="s">
        <v>120</v>
      </c>
      <c r="E63" s="16">
        <v>44102</v>
      </c>
      <c r="F63" s="16">
        <v>44203</v>
      </c>
      <c r="G63" s="12">
        <f t="shared" si="0"/>
        <v>101</v>
      </c>
      <c r="H63" s="12" t="str">
        <f t="shared" ca="1" si="1"/>
        <v>CULMINADA</v>
      </c>
      <c r="I63" s="15"/>
      <c r="J63" s="14"/>
      <c r="K63" s="19"/>
    </row>
    <row r="64" spans="2:11" ht="15.75" customHeight="1" x14ac:dyDescent="0.3">
      <c r="B64" s="9">
        <v>56</v>
      </c>
      <c r="C64" s="14" t="s">
        <v>121</v>
      </c>
      <c r="D64" s="15" t="s">
        <v>122</v>
      </c>
      <c r="E64" s="16">
        <v>44105</v>
      </c>
      <c r="F64" s="16">
        <v>44109</v>
      </c>
      <c r="G64" s="12">
        <f t="shared" si="0"/>
        <v>4</v>
      </c>
      <c r="H64" s="65" t="str">
        <f t="shared" ca="1" si="1"/>
        <v>CULMINADA</v>
      </c>
      <c r="I64" s="15" t="s">
        <v>102</v>
      </c>
      <c r="J64" s="14"/>
      <c r="K64" s="19"/>
    </row>
    <row r="65" spans="2:11" ht="15.75" customHeight="1" x14ac:dyDescent="0.3">
      <c r="B65" s="9">
        <v>57</v>
      </c>
      <c r="C65" s="14" t="s">
        <v>123</v>
      </c>
      <c r="D65" s="15" t="s">
        <v>124</v>
      </c>
      <c r="E65" s="16">
        <v>44105</v>
      </c>
      <c r="F65" s="16">
        <v>44134</v>
      </c>
      <c r="G65" s="12">
        <f t="shared" si="0"/>
        <v>29</v>
      </c>
      <c r="H65" s="65" t="str">
        <f t="shared" ca="1" si="1"/>
        <v>CULMINADA</v>
      </c>
      <c r="I65" s="15"/>
      <c r="J65" s="14"/>
      <c r="K65" s="19"/>
    </row>
    <row r="66" spans="2:11" ht="15.75" customHeight="1" x14ac:dyDescent="0.3">
      <c r="B66" s="9">
        <v>58</v>
      </c>
      <c r="C66" s="14" t="s">
        <v>125</v>
      </c>
      <c r="D66" s="15" t="s">
        <v>34</v>
      </c>
      <c r="E66" s="16">
        <v>44105</v>
      </c>
      <c r="F66" s="16">
        <v>44134</v>
      </c>
      <c r="G66" s="12">
        <f t="shared" si="0"/>
        <v>29</v>
      </c>
      <c r="H66" s="65" t="str">
        <f t="shared" ca="1" si="1"/>
        <v>CULMINADA</v>
      </c>
      <c r="I66" s="15"/>
      <c r="J66" s="14"/>
      <c r="K66" s="19"/>
    </row>
    <row r="67" spans="2:11" ht="15.75" customHeight="1" x14ac:dyDescent="0.3">
      <c r="B67" s="9">
        <v>59</v>
      </c>
      <c r="C67" s="14" t="s">
        <v>126</v>
      </c>
      <c r="D67" s="15" t="s">
        <v>127</v>
      </c>
      <c r="E67" s="16">
        <v>44105</v>
      </c>
      <c r="F67" s="16">
        <v>44109</v>
      </c>
      <c r="G67" s="12">
        <f t="shared" si="0"/>
        <v>4</v>
      </c>
      <c r="H67" s="65" t="str">
        <f t="shared" ca="1" si="1"/>
        <v>CULMINADA</v>
      </c>
      <c r="I67" s="15" t="s">
        <v>102</v>
      </c>
      <c r="J67" s="14"/>
      <c r="K67" s="19"/>
    </row>
    <row r="68" spans="2:11" ht="15.75" customHeight="1" x14ac:dyDescent="0.3">
      <c r="B68" s="9">
        <v>60</v>
      </c>
      <c r="C68" s="14" t="s">
        <v>128</v>
      </c>
      <c r="D68" s="15" t="s">
        <v>129</v>
      </c>
      <c r="E68" s="16">
        <v>44104</v>
      </c>
      <c r="F68" s="15" t="s">
        <v>130</v>
      </c>
      <c r="G68" s="12" t="e">
        <f t="shared" si="0"/>
        <v>#VALUE!</v>
      </c>
      <c r="H68" s="12" t="str">
        <f t="shared" ca="1" si="1"/>
        <v>PROGRAMADA</v>
      </c>
      <c r="I68" s="15"/>
      <c r="J68" s="14"/>
      <c r="K68" s="19"/>
    </row>
    <row r="69" spans="2:11" ht="15.75" customHeight="1" x14ac:dyDescent="0.3">
      <c r="B69" s="9">
        <v>61</v>
      </c>
      <c r="C69" s="14" t="s">
        <v>131</v>
      </c>
      <c r="D69" s="15" t="s">
        <v>85</v>
      </c>
      <c r="E69" s="16">
        <v>44104</v>
      </c>
      <c r="F69" s="15" t="s">
        <v>130</v>
      </c>
      <c r="G69" s="12" t="e">
        <f t="shared" si="0"/>
        <v>#VALUE!</v>
      </c>
      <c r="H69" s="12" t="str">
        <f t="shared" ca="1" si="1"/>
        <v>PROGRAMADA</v>
      </c>
      <c r="I69" s="15"/>
      <c r="J69" s="14"/>
      <c r="K69" s="19"/>
    </row>
    <row r="70" spans="2:11" ht="15.75" customHeight="1" x14ac:dyDescent="0.3">
      <c r="B70" s="9">
        <v>62</v>
      </c>
      <c r="C70" s="14" t="s">
        <v>132</v>
      </c>
      <c r="D70" s="15" t="s">
        <v>133</v>
      </c>
      <c r="E70" s="16">
        <v>44104</v>
      </c>
      <c r="F70" s="15" t="s">
        <v>130</v>
      </c>
      <c r="G70" s="12" t="e">
        <f t="shared" si="0"/>
        <v>#VALUE!</v>
      </c>
      <c r="H70" s="12" t="str">
        <f t="shared" ca="1" si="1"/>
        <v>PROGRAMADA</v>
      </c>
      <c r="I70" s="15"/>
      <c r="J70" s="14"/>
      <c r="K70" s="19"/>
    </row>
    <row r="71" spans="2:11" ht="15.75" customHeight="1" x14ac:dyDescent="0.3">
      <c r="B71" s="9">
        <v>63</v>
      </c>
      <c r="C71" s="14" t="s">
        <v>134</v>
      </c>
      <c r="D71" s="15" t="s">
        <v>135</v>
      </c>
      <c r="E71" s="16">
        <v>44104</v>
      </c>
      <c r="F71" s="15" t="s">
        <v>130</v>
      </c>
      <c r="G71" s="12" t="e">
        <f t="shared" si="0"/>
        <v>#VALUE!</v>
      </c>
      <c r="H71" s="12" t="str">
        <f t="shared" ca="1" si="1"/>
        <v>PROGRAMADA</v>
      </c>
      <c r="I71" s="15"/>
      <c r="J71" s="14"/>
      <c r="K71" s="19"/>
    </row>
    <row r="72" spans="2:11" ht="15.75" customHeight="1" x14ac:dyDescent="0.3">
      <c r="B72" s="9">
        <v>64</v>
      </c>
      <c r="C72" s="19" t="s">
        <v>136</v>
      </c>
      <c r="D72" s="15" t="s">
        <v>32</v>
      </c>
      <c r="E72" s="16">
        <v>44104</v>
      </c>
      <c r="F72" s="15" t="s">
        <v>130</v>
      </c>
      <c r="G72" s="12" t="e">
        <f t="shared" si="0"/>
        <v>#VALUE!</v>
      </c>
      <c r="H72" s="12" t="str">
        <f t="shared" ca="1" si="1"/>
        <v>PROGRAMADA</v>
      </c>
      <c r="I72" s="15"/>
      <c r="J72" s="14"/>
      <c r="K72" s="19"/>
    </row>
    <row r="73" spans="2:11" ht="15.75" customHeight="1" x14ac:dyDescent="0.3">
      <c r="B73" s="9">
        <v>65</v>
      </c>
      <c r="C73" s="14" t="s">
        <v>137</v>
      </c>
      <c r="D73" s="15" t="s">
        <v>135</v>
      </c>
      <c r="E73" s="16">
        <v>44105</v>
      </c>
      <c r="F73" s="16">
        <v>44113</v>
      </c>
      <c r="G73" s="12">
        <f t="shared" si="0"/>
        <v>8</v>
      </c>
      <c r="H73" s="65" t="str">
        <f t="shared" ca="1" si="1"/>
        <v>CULMINADA</v>
      </c>
      <c r="I73" s="15" t="s">
        <v>16</v>
      </c>
      <c r="J73" s="14"/>
      <c r="K73" s="19"/>
    </row>
    <row r="74" spans="2:11" ht="15.75" customHeight="1" x14ac:dyDescent="0.3">
      <c r="B74" s="9">
        <v>66</v>
      </c>
      <c r="C74" s="14" t="s">
        <v>138</v>
      </c>
      <c r="D74" s="15" t="s">
        <v>135</v>
      </c>
      <c r="E74" s="16">
        <v>44105</v>
      </c>
      <c r="F74" s="16">
        <v>44113</v>
      </c>
      <c r="G74" s="12">
        <f t="shared" si="0"/>
        <v>8</v>
      </c>
      <c r="H74" s="65" t="str">
        <f t="shared" ref="H74:H118" ca="1" si="2">IF(F74&lt;TODAY(),"CULMINADA",IF(F74=TODAY(),"VENCE HOY",IF(F74&gt;TODAY(),"PROGRAMADA")))</f>
        <v>CULMINADA</v>
      </c>
      <c r="I74" s="15" t="s">
        <v>16</v>
      </c>
      <c r="J74" s="14"/>
      <c r="K74" s="19" t="s">
        <v>139</v>
      </c>
    </row>
    <row r="75" spans="2:11" ht="15.75" customHeight="1" x14ac:dyDescent="0.3">
      <c r="B75" s="9">
        <v>67</v>
      </c>
      <c r="C75" s="14" t="s">
        <v>140</v>
      </c>
      <c r="D75" s="15" t="s">
        <v>135</v>
      </c>
      <c r="E75" s="16">
        <v>44105</v>
      </c>
      <c r="F75" s="16">
        <v>44113</v>
      </c>
      <c r="G75" s="12">
        <f t="shared" si="0"/>
        <v>8</v>
      </c>
      <c r="H75" s="65" t="str">
        <f t="shared" ca="1" si="2"/>
        <v>CULMINADA</v>
      </c>
      <c r="I75" s="15" t="s">
        <v>16</v>
      </c>
      <c r="J75" s="14"/>
      <c r="K75" s="19" t="s">
        <v>139</v>
      </c>
    </row>
    <row r="76" spans="2:11" ht="15.75" customHeight="1" x14ac:dyDescent="0.3">
      <c r="B76" s="9">
        <v>68</v>
      </c>
      <c r="C76" s="14" t="s">
        <v>141</v>
      </c>
      <c r="D76" s="15" t="s">
        <v>135</v>
      </c>
      <c r="E76" s="16">
        <v>44105</v>
      </c>
      <c r="F76" s="16">
        <v>44113</v>
      </c>
      <c r="G76" s="12">
        <f t="shared" si="0"/>
        <v>8</v>
      </c>
      <c r="H76" s="65" t="str">
        <f t="shared" ca="1" si="2"/>
        <v>CULMINADA</v>
      </c>
      <c r="I76" s="15" t="s">
        <v>16</v>
      </c>
      <c r="J76" s="14"/>
      <c r="K76" s="19" t="s">
        <v>139</v>
      </c>
    </row>
    <row r="77" spans="2:11" ht="15.75" customHeight="1" x14ac:dyDescent="0.3">
      <c r="B77" s="9">
        <v>69</v>
      </c>
      <c r="C77" s="19" t="s">
        <v>142</v>
      </c>
      <c r="D77" s="15" t="s">
        <v>135</v>
      </c>
      <c r="E77" s="16">
        <v>44105</v>
      </c>
      <c r="F77" s="16">
        <v>44113</v>
      </c>
      <c r="G77" s="12">
        <f t="shared" si="0"/>
        <v>8</v>
      </c>
      <c r="H77" s="65" t="str">
        <f t="shared" ca="1" si="2"/>
        <v>CULMINADA</v>
      </c>
      <c r="I77" s="15" t="s">
        <v>16</v>
      </c>
      <c r="J77" s="14"/>
      <c r="K77" s="19" t="s">
        <v>139</v>
      </c>
    </row>
    <row r="78" spans="2:11" ht="15.75" customHeight="1" x14ac:dyDescent="0.3">
      <c r="B78" s="9">
        <v>70</v>
      </c>
      <c r="C78" s="14" t="s">
        <v>143</v>
      </c>
      <c r="D78" s="15" t="s">
        <v>135</v>
      </c>
      <c r="E78" s="16">
        <v>44105</v>
      </c>
      <c r="F78" s="16">
        <v>44113</v>
      </c>
      <c r="G78" s="12">
        <f t="shared" si="0"/>
        <v>8</v>
      </c>
      <c r="H78" s="65" t="str">
        <f t="shared" ca="1" si="2"/>
        <v>CULMINADA</v>
      </c>
      <c r="I78" s="15" t="s">
        <v>16</v>
      </c>
      <c r="J78" s="14"/>
      <c r="K78" s="19" t="s">
        <v>139</v>
      </c>
    </row>
    <row r="79" spans="2:11" ht="15.75" customHeight="1" x14ac:dyDescent="0.3">
      <c r="B79" s="9">
        <v>71</v>
      </c>
      <c r="C79" s="14" t="s">
        <v>144</v>
      </c>
      <c r="D79" s="15" t="s">
        <v>135</v>
      </c>
      <c r="E79" s="16">
        <v>44105</v>
      </c>
      <c r="F79" s="16">
        <v>44113</v>
      </c>
      <c r="G79" s="12">
        <f t="shared" si="0"/>
        <v>8</v>
      </c>
      <c r="H79" s="65" t="str">
        <f t="shared" ca="1" si="2"/>
        <v>CULMINADA</v>
      </c>
      <c r="I79" s="15" t="s">
        <v>16</v>
      </c>
      <c r="J79" s="14"/>
      <c r="K79" s="19" t="s">
        <v>139</v>
      </c>
    </row>
    <row r="80" spans="2:11" ht="15.75" customHeight="1" x14ac:dyDescent="0.3">
      <c r="B80" s="9">
        <v>72</v>
      </c>
      <c r="C80" s="14" t="s">
        <v>145</v>
      </c>
      <c r="D80" s="15" t="s">
        <v>135</v>
      </c>
      <c r="E80" s="16">
        <v>44105</v>
      </c>
      <c r="F80" s="16">
        <v>44113</v>
      </c>
      <c r="G80" s="12">
        <f t="shared" si="0"/>
        <v>8</v>
      </c>
      <c r="H80" s="65" t="str">
        <f t="shared" ca="1" si="2"/>
        <v>CULMINADA</v>
      </c>
      <c r="I80" s="15" t="s">
        <v>16</v>
      </c>
      <c r="J80" s="14"/>
      <c r="K80" s="19" t="s">
        <v>139</v>
      </c>
    </row>
    <row r="81" spans="2:11" ht="15.75" customHeight="1" x14ac:dyDescent="0.3">
      <c r="B81" s="9">
        <v>73</v>
      </c>
      <c r="C81" s="19" t="s">
        <v>146</v>
      </c>
      <c r="D81" s="15" t="s">
        <v>135</v>
      </c>
      <c r="E81" s="16">
        <v>44105</v>
      </c>
      <c r="F81" s="16">
        <v>44113</v>
      </c>
      <c r="G81" s="12">
        <f t="shared" si="0"/>
        <v>8</v>
      </c>
      <c r="H81" s="65" t="str">
        <f t="shared" ca="1" si="2"/>
        <v>CULMINADA</v>
      </c>
      <c r="I81" s="15" t="s">
        <v>16</v>
      </c>
      <c r="J81" s="14"/>
      <c r="K81" s="19" t="s">
        <v>139</v>
      </c>
    </row>
    <row r="82" spans="2:11" ht="15.75" customHeight="1" x14ac:dyDescent="0.3">
      <c r="B82" s="9">
        <v>74</v>
      </c>
      <c r="C82" s="14" t="s">
        <v>147</v>
      </c>
      <c r="D82" s="15" t="s">
        <v>135</v>
      </c>
      <c r="E82" s="16">
        <v>44105</v>
      </c>
      <c r="F82" s="16">
        <v>44113</v>
      </c>
      <c r="G82" s="12">
        <f t="shared" si="0"/>
        <v>8</v>
      </c>
      <c r="H82" s="65" t="str">
        <f t="shared" ca="1" si="2"/>
        <v>CULMINADA</v>
      </c>
      <c r="I82" s="15" t="s">
        <v>16</v>
      </c>
      <c r="J82" s="14"/>
      <c r="K82" s="19" t="s">
        <v>139</v>
      </c>
    </row>
    <row r="83" spans="2:11" ht="15.75" customHeight="1" x14ac:dyDescent="0.3">
      <c r="B83" s="9">
        <v>75</v>
      </c>
      <c r="C83" s="14" t="s">
        <v>148</v>
      </c>
      <c r="D83" s="15" t="s">
        <v>149</v>
      </c>
      <c r="E83" s="16">
        <v>44130</v>
      </c>
      <c r="F83" s="16">
        <v>44175</v>
      </c>
      <c r="G83" s="12">
        <f t="shared" si="0"/>
        <v>45</v>
      </c>
      <c r="H83" s="65" t="str">
        <f t="shared" ca="1" si="2"/>
        <v>CULMINADA</v>
      </c>
      <c r="I83" s="15" t="s">
        <v>48</v>
      </c>
      <c r="J83" s="14"/>
      <c r="K83" s="19"/>
    </row>
    <row r="84" spans="2:11" ht="15.75" customHeight="1" x14ac:dyDescent="0.3">
      <c r="B84" s="9">
        <v>76</v>
      </c>
      <c r="C84" s="14" t="s">
        <v>150</v>
      </c>
      <c r="D84" s="15" t="s">
        <v>151</v>
      </c>
      <c r="E84" s="16">
        <v>44130</v>
      </c>
      <c r="F84" s="16">
        <v>44141</v>
      </c>
      <c r="G84" s="12">
        <f t="shared" si="0"/>
        <v>11</v>
      </c>
      <c r="H84" s="65" t="str">
        <f t="shared" ca="1" si="2"/>
        <v>CULMINADA</v>
      </c>
      <c r="I84" s="15" t="s">
        <v>16</v>
      </c>
      <c r="J84" s="14"/>
      <c r="K84" s="19"/>
    </row>
    <row r="85" spans="2:11" ht="15.75" customHeight="1" x14ac:dyDescent="0.3">
      <c r="B85" s="9">
        <v>77</v>
      </c>
      <c r="C85" s="14" t="s">
        <v>152</v>
      </c>
      <c r="D85" s="15" t="s">
        <v>40</v>
      </c>
      <c r="E85" s="16">
        <v>44125</v>
      </c>
      <c r="F85" s="16">
        <v>44134</v>
      </c>
      <c r="G85" s="12">
        <f t="shared" si="0"/>
        <v>9</v>
      </c>
      <c r="H85" s="65" t="str">
        <f t="shared" ca="1" si="2"/>
        <v>CULMINADA</v>
      </c>
      <c r="I85" s="15" t="s">
        <v>16</v>
      </c>
      <c r="J85" s="14"/>
      <c r="K85" s="19"/>
    </row>
    <row r="86" spans="2:11" ht="15.75" customHeight="1" x14ac:dyDescent="0.3">
      <c r="B86" s="9">
        <v>78</v>
      </c>
      <c r="C86" s="14" t="s">
        <v>153</v>
      </c>
      <c r="D86" s="15" t="s">
        <v>154</v>
      </c>
      <c r="E86" s="16">
        <v>44130</v>
      </c>
      <c r="F86" s="16">
        <v>44134</v>
      </c>
      <c r="G86" s="12">
        <f t="shared" si="0"/>
        <v>4</v>
      </c>
      <c r="H86" s="65" t="str">
        <f t="shared" ca="1" si="2"/>
        <v>CULMINADA</v>
      </c>
      <c r="I86" s="15" t="s">
        <v>16</v>
      </c>
      <c r="J86" s="14"/>
      <c r="K86" s="19"/>
    </row>
    <row r="87" spans="2:11" ht="15.75" customHeight="1" x14ac:dyDescent="0.3">
      <c r="B87" s="9">
        <v>79</v>
      </c>
      <c r="C87" s="14" t="s">
        <v>155</v>
      </c>
      <c r="D87" s="15" t="s">
        <v>52</v>
      </c>
      <c r="E87" s="16">
        <v>44130</v>
      </c>
      <c r="F87" s="16">
        <v>44135</v>
      </c>
      <c r="G87" s="12">
        <f t="shared" si="0"/>
        <v>5</v>
      </c>
      <c r="H87" s="65" t="str">
        <f t="shared" ca="1" si="2"/>
        <v>CULMINADA</v>
      </c>
      <c r="I87" s="15" t="s">
        <v>48</v>
      </c>
      <c r="J87" s="14"/>
      <c r="K87" s="19"/>
    </row>
    <row r="88" spans="2:11" ht="15.75" customHeight="1" x14ac:dyDescent="0.3">
      <c r="B88" s="9">
        <v>80</v>
      </c>
      <c r="C88" s="14" t="s">
        <v>156</v>
      </c>
      <c r="D88" s="15" t="s">
        <v>157</v>
      </c>
      <c r="E88" s="16">
        <v>44130</v>
      </c>
      <c r="F88" s="16">
        <v>44135</v>
      </c>
      <c r="G88" s="12">
        <f t="shared" si="0"/>
        <v>5</v>
      </c>
      <c r="H88" s="65" t="str">
        <f t="shared" ca="1" si="2"/>
        <v>CULMINADA</v>
      </c>
      <c r="I88" s="15" t="s">
        <v>16</v>
      </c>
      <c r="J88" s="14"/>
      <c r="K88" s="19"/>
    </row>
    <row r="89" spans="2:11" ht="15.75" customHeight="1" x14ac:dyDescent="0.3">
      <c r="B89" s="9">
        <v>81</v>
      </c>
      <c r="C89" s="14" t="s">
        <v>158</v>
      </c>
      <c r="D89" s="15" t="s">
        <v>159</v>
      </c>
      <c r="E89" s="16">
        <v>44130</v>
      </c>
      <c r="F89" s="16">
        <v>44145</v>
      </c>
      <c r="G89" s="12">
        <f t="shared" si="0"/>
        <v>15</v>
      </c>
      <c r="H89" s="65" t="str">
        <f t="shared" ca="1" si="2"/>
        <v>CULMINADA</v>
      </c>
      <c r="I89" s="15" t="s">
        <v>16</v>
      </c>
      <c r="J89" s="14"/>
      <c r="K89" s="19"/>
    </row>
    <row r="90" spans="2:11" ht="15.75" customHeight="1" x14ac:dyDescent="0.3">
      <c r="B90" s="9">
        <v>82</v>
      </c>
      <c r="C90" s="14" t="s">
        <v>160</v>
      </c>
      <c r="D90" s="15" t="s">
        <v>161</v>
      </c>
      <c r="E90" s="16">
        <v>44130</v>
      </c>
      <c r="F90" s="16">
        <v>44208</v>
      </c>
      <c r="G90" s="12">
        <f t="shared" si="0"/>
        <v>78</v>
      </c>
      <c r="H90" s="12" t="str">
        <f t="shared" ca="1" si="2"/>
        <v>CULMINADA</v>
      </c>
      <c r="I90" s="15" t="s">
        <v>48</v>
      </c>
      <c r="J90" s="14"/>
      <c r="K90" s="19"/>
    </row>
    <row r="91" spans="2:11" ht="15.75" customHeight="1" x14ac:dyDescent="0.3">
      <c r="B91" s="9">
        <v>83</v>
      </c>
      <c r="C91" s="14" t="s">
        <v>162</v>
      </c>
      <c r="D91" s="15" t="s">
        <v>37</v>
      </c>
      <c r="E91" s="16">
        <v>44130</v>
      </c>
      <c r="F91" s="16">
        <v>44186</v>
      </c>
      <c r="G91" s="12">
        <f t="shared" si="0"/>
        <v>56</v>
      </c>
      <c r="H91" s="65" t="str">
        <f t="shared" ca="1" si="2"/>
        <v>CULMINADA</v>
      </c>
      <c r="I91" s="15" t="s">
        <v>48</v>
      </c>
      <c r="J91" s="14"/>
      <c r="K91" s="19"/>
    </row>
    <row r="92" spans="2:11" ht="15.75" customHeight="1" x14ac:dyDescent="0.3">
      <c r="B92" s="9">
        <v>84</v>
      </c>
      <c r="C92" s="14" t="s">
        <v>163</v>
      </c>
      <c r="D92" s="15" t="s">
        <v>164</v>
      </c>
      <c r="E92" s="16">
        <v>44130</v>
      </c>
      <c r="F92" s="16">
        <v>44150</v>
      </c>
      <c r="G92" s="12">
        <f t="shared" si="0"/>
        <v>20</v>
      </c>
      <c r="H92" s="65" t="str">
        <f t="shared" ca="1" si="2"/>
        <v>CULMINADA</v>
      </c>
      <c r="I92" s="15" t="s">
        <v>16</v>
      </c>
      <c r="J92" s="14"/>
      <c r="K92" s="19"/>
    </row>
    <row r="93" spans="2:11" ht="15.75" customHeight="1" x14ac:dyDescent="0.3">
      <c r="B93" s="9">
        <v>85</v>
      </c>
      <c r="C93" s="14" t="s">
        <v>165</v>
      </c>
      <c r="D93" s="15" t="s">
        <v>166</v>
      </c>
      <c r="E93" s="16">
        <v>44148</v>
      </c>
      <c r="F93" s="16">
        <v>44160</v>
      </c>
      <c r="G93" s="12">
        <f t="shared" si="0"/>
        <v>12</v>
      </c>
      <c r="H93" s="65" t="str">
        <f t="shared" ca="1" si="2"/>
        <v>CULMINADA</v>
      </c>
      <c r="I93" s="15" t="s">
        <v>16</v>
      </c>
      <c r="J93" s="14"/>
      <c r="K93" s="19"/>
    </row>
    <row r="94" spans="2:11" ht="15.75" customHeight="1" x14ac:dyDescent="0.3">
      <c r="B94" s="9">
        <v>86</v>
      </c>
      <c r="C94" s="14" t="s">
        <v>167</v>
      </c>
      <c r="D94" s="15" t="s">
        <v>168</v>
      </c>
      <c r="E94" s="16">
        <v>44148</v>
      </c>
      <c r="F94" s="16">
        <v>44155</v>
      </c>
      <c r="G94" s="12">
        <f t="shared" si="0"/>
        <v>7</v>
      </c>
      <c r="H94" s="65" t="str">
        <f t="shared" ca="1" si="2"/>
        <v>CULMINADA</v>
      </c>
      <c r="I94" s="15" t="s">
        <v>16</v>
      </c>
      <c r="J94" s="14"/>
      <c r="K94" s="19"/>
    </row>
    <row r="95" spans="2:11" ht="15.75" customHeight="1" x14ac:dyDescent="0.3">
      <c r="B95" s="9">
        <v>87</v>
      </c>
      <c r="C95" s="14" t="s">
        <v>169</v>
      </c>
      <c r="D95" s="15" t="s">
        <v>168</v>
      </c>
      <c r="E95" s="16">
        <v>44148</v>
      </c>
      <c r="F95" s="16">
        <v>44176</v>
      </c>
      <c r="G95" s="12">
        <f t="shared" si="0"/>
        <v>28</v>
      </c>
      <c r="H95" s="65" t="str">
        <f t="shared" ca="1" si="2"/>
        <v>CULMINADA</v>
      </c>
      <c r="I95" s="15" t="s">
        <v>16</v>
      </c>
      <c r="J95" s="14"/>
      <c r="K95" s="19"/>
    </row>
    <row r="96" spans="2:11" ht="15.75" customHeight="1" x14ac:dyDescent="0.3">
      <c r="B96" s="9">
        <v>88</v>
      </c>
      <c r="C96" s="14" t="s">
        <v>170</v>
      </c>
      <c r="D96" s="15" t="s">
        <v>171</v>
      </c>
      <c r="E96" s="16">
        <v>44152</v>
      </c>
      <c r="F96" s="16">
        <v>44187</v>
      </c>
      <c r="G96" s="12">
        <f t="shared" si="0"/>
        <v>35</v>
      </c>
      <c r="H96" s="65" t="str">
        <f t="shared" ca="1" si="2"/>
        <v>CULMINADA</v>
      </c>
      <c r="I96" s="15" t="s">
        <v>48</v>
      </c>
      <c r="J96" s="14"/>
      <c r="K96" s="19"/>
    </row>
    <row r="97" spans="2:11" ht="15.75" customHeight="1" x14ac:dyDescent="0.3">
      <c r="B97" s="9">
        <v>89</v>
      </c>
      <c r="C97" s="14" t="s">
        <v>172</v>
      </c>
      <c r="D97" s="15" t="s">
        <v>32</v>
      </c>
      <c r="E97" s="16">
        <v>44153</v>
      </c>
      <c r="F97" s="31">
        <v>44169</v>
      </c>
      <c r="G97" s="12">
        <f t="shared" si="0"/>
        <v>16</v>
      </c>
      <c r="H97" s="65" t="str">
        <f t="shared" ca="1" si="2"/>
        <v>CULMINADA</v>
      </c>
      <c r="I97" s="15" t="s">
        <v>48</v>
      </c>
      <c r="J97" s="14"/>
      <c r="K97" s="19"/>
    </row>
    <row r="98" spans="2:11" ht="15.75" customHeight="1" x14ac:dyDescent="0.3">
      <c r="B98" s="9">
        <v>90</v>
      </c>
      <c r="C98" s="19" t="s">
        <v>173</v>
      </c>
      <c r="D98" s="15" t="s">
        <v>12</v>
      </c>
      <c r="E98" s="16">
        <v>44156</v>
      </c>
      <c r="F98" s="16">
        <v>44270</v>
      </c>
      <c r="G98" s="12">
        <f t="shared" si="0"/>
        <v>114</v>
      </c>
      <c r="H98" s="12" t="str">
        <f t="shared" ca="1" si="2"/>
        <v>CULMINADA</v>
      </c>
      <c r="I98" s="15" t="s">
        <v>46</v>
      </c>
      <c r="J98" s="14"/>
      <c r="K98" s="19"/>
    </row>
    <row r="99" spans="2:11" ht="15.75" customHeight="1" x14ac:dyDescent="0.3">
      <c r="B99" s="9">
        <v>91</v>
      </c>
      <c r="C99" s="19" t="s">
        <v>174</v>
      </c>
      <c r="D99" s="29" t="s">
        <v>175</v>
      </c>
      <c r="E99" s="16">
        <v>44156</v>
      </c>
      <c r="F99" s="16">
        <v>44280</v>
      </c>
      <c r="G99" s="12">
        <f t="shared" si="0"/>
        <v>124</v>
      </c>
      <c r="H99" s="12" t="str">
        <f t="shared" ca="1" si="2"/>
        <v>CULMINADA</v>
      </c>
      <c r="I99" s="15" t="s">
        <v>46</v>
      </c>
      <c r="J99" s="14"/>
      <c r="K99" s="19"/>
    </row>
    <row r="100" spans="2:11" ht="15.75" customHeight="1" x14ac:dyDescent="0.3">
      <c r="B100" s="9">
        <v>92</v>
      </c>
      <c r="C100" s="14" t="s">
        <v>176</v>
      </c>
      <c r="D100" s="29" t="s">
        <v>177</v>
      </c>
      <c r="E100" s="16">
        <v>44156</v>
      </c>
      <c r="F100" s="16">
        <v>44174</v>
      </c>
      <c r="G100" s="12">
        <f t="shared" si="0"/>
        <v>18</v>
      </c>
      <c r="H100" s="65" t="str">
        <f t="shared" ca="1" si="2"/>
        <v>CULMINADA</v>
      </c>
      <c r="I100" s="15" t="s">
        <v>46</v>
      </c>
      <c r="J100" s="14"/>
      <c r="K100" s="19"/>
    </row>
    <row r="101" spans="2:11" ht="15.75" customHeight="1" x14ac:dyDescent="0.3">
      <c r="B101" s="9">
        <v>93</v>
      </c>
      <c r="C101" s="14" t="s">
        <v>178</v>
      </c>
      <c r="D101" s="15" t="s">
        <v>179</v>
      </c>
      <c r="E101" s="16">
        <v>44156</v>
      </c>
      <c r="F101" s="16">
        <v>44284</v>
      </c>
      <c r="G101" s="12">
        <f t="shared" si="0"/>
        <v>128</v>
      </c>
      <c r="H101" s="12" t="str">
        <f t="shared" ca="1" si="2"/>
        <v>CULMINADA</v>
      </c>
      <c r="I101" s="15" t="s">
        <v>46</v>
      </c>
      <c r="J101" s="14"/>
      <c r="K101" s="19"/>
    </row>
    <row r="102" spans="2:11" ht="72" x14ac:dyDescent="0.25">
      <c r="B102" s="9">
        <v>94</v>
      </c>
      <c r="C102" s="10" t="s">
        <v>20</v>
      </c>
      <c r="D102" s="22" t="s">
        <v>21</v>
      </c>
      <c r="E102" s="11">
        <v>44156</v>
      </c>
      <c r="F102" s="18">
        <v>44367</v>
      </c>
      <c r="G102" s="12">
        <f t="shared" si="0"/>
        <v>211</v>
      </c>
      <c r="H102" s="12" t="str">
        <f t="shared" ca="1" si="2"/>
        <v>CULMINADA</v>
      </c>
      <c r="I102" s="9" t="s">
        <v>46</v>
      </c>
      <c r="J102" s="13"/>
      <c r="K102" s="13" t="s">
        <v>180</v>
      </c>
    </row>
    <row r="103" spans="2:11" ht="15.75" customHeight="1" x14ac:dyDescent="0.3">
      <c r="B103" s="9">
        <v>95</v>
      </c>
      <c r="C103" s="14" t="s">
        <v>181</v>
      </c>
      <c r="D103" s="15" t="s">
        <v>182</v>
      </c>
      <c r="E103" s="16">
        <v>44156</v>
      </c>
      <c r="F103" s="16">
        <v>44372</v>
      </c>
      <c r="G103" s="12">
        <f t="shared" si="0"/>
        <v>216</v>
      </c>
      <c r="H103" s="12" t="str">
        <f t="shared" ca="1" si="2"/>
        <v>CULMINADA</v>
      </c>
      <c r="I103" s="15" t="s">
        <v>46</v>
      </c>
      <c r="J103" s="14"/>
      <c r="K103" s="19"/>
    </row>
    <row r="104" spans="2:11" ht="53.25" customHeight="1" x14ac:dyDescent="0.3">
      <c r="B104" s="9">
        <v>96</v>
      </c>
      <c r="C104" s="19" t="s">
        <v>183</v>
      </c>
      <c r="D104" s="15" t="s">
        <v>184</v>
      </c>
      <c r="E104" s="16">
        <v>44156</v>
      </c>
      <c r="F104" s="16">
        <v>44391</v>
      </c>
      <c r="G104" s="12">
        <f t="shared" si="0"/>
        <v>235</v>
      </c>
      <c r="H104" s="12" t="str">
        <f t="shared" ca="1" si="2"/>
        <v>CULMINADA</v>
      </c>
      <c r="I104" s="15" t="s">
        <v>46</v>
      </c>
      <c r="J104" s="14"/>
      <c r="K104" s="19" t="s">
        <v>185</v>
      </c>
    </row>
    <row r="105" spans="2:11" ht="65.25" customHeight="1" x14ac:dyDescent="0.3">
      <c r="B105" s="9">
        <v>97</v>
      </c>
      <c r="C105" s="14" t="s">
        <v>186</v>
      </c>
      <c r="D105" s="15" t="s">
        <v>187</v>
      </c>
      <c r="E105" s="16">
        <v>44156</v>
      </c>
      <c r="F105" s="16">
        <v>44180</v>
      </c>
      <c r="G105" s="12">
        <f t="shared" si="0"/>
        <v>24</v>
      </c>
      <c r="H105" s="65" t="str">
        <f t="shared" ca="1" si="2"/>
        <v>CULMINADA</v>
      </c>
      <c r="I105" s="15" t="s">
        <v>46</v>
      </c>
      <c r="J105" s="14"/>
      <c r="K105" s="67" t="s">
        <v>366</v>
      </c>
    </row>
    <row r="106" spans="2:11" ht="15.75" customHeight="1" x14ac:dyDescent="0.3">
      <c r="B106" s="9">
        <v>98</v>
      </c>
      <c r="C106" s="19" t="s">
        <v>188</v>
      </c>
      <c r="D106" s="29" t="s">
        <v>189</v>
      </c>
      <c r="E106" s="16">
        <v>44169</v>
      </c>
      <c r="F106" s="16">
        <f>E106+15</f>
        <v>44184</v>
      </c>
      <c r="G106" s="12">
        <f t="shared" si="0"/>
        <v>15</v>
      </c>
      <c r="H106" s="65" t="str">
        <f t="shared" ca="1" si="2"/>
        <v>CULMINADA</v>
      </c>
      <c r="I106" s="15" t="s">
        <v>46</v>
      </c>
      <c r="J106" s="14"/>
      <c r="K106" s="19"/>
    </row>
    <row r="107" spans="2:11" ht="15.75" customHeight="1" x14ac:dyDescent="0.3">
      <c r="B107" s="9">
        <v>99</v>
      </c>
      <c r="C107" s="19" t="s">
        <v>190</v>
      </c>
      <c r="D107" s="15" t="s">
        <v>32</v>
      </c>
      <c r="E107" s="16">
        <v>44169</v>
      </c>
      <c r="F107" s="16">
        <v>44195</v>
      </c>
      <c r="G107" s="12">
        <f t="shared" si="0"/>
        <v>26</v>
      </c>
      <c r="H107" s="65" t="str">
        <f t="shared" ca="1" si="2"/>
        <v>CULMINADA</v>
      </c>
      <c r="I107" s="15" t="s">
        <v>46</v>
      </c>
      <c r="J107" s="14"/>
      <c r="K107" s="19"/>
    </row>
    <row r="108" spans="2:11" ht="15.75" customHeight="1" x14ac:dyDescent="0.3">
      <c r="B108" s="9">
        <v>100</v>
      </c>
      <c r="C108" s="19" t="s">
        <v>191</v>
      </c>
      <c r="D108" s="29" t="s">
        <v>192</v>
      </c>
      <c r="E108" s="16">
        <v>44169</v>
      </c>
      <c r="F108" s="16">
        <v>44344</v>
      </c>
      <c r="G108" s="12">
        <f t="shared" si="0"/>
        <v>175</v>
      </c>
      <c r="H108" s="12" t="str">
        <f t="shared" ca="1" si="2"/>
        <v>CULMINADA</v>
      </c>
      <c r="I108" s="15" t="s">
        <v>46</v>
      </c>
      <c r="J108" s="14"/>
      <c r="K108" s="19"/>
    </row>
    <row r="109" spans="2:11" ht="15.75" customHeight="1" x14ac:dyDescent="0.3">
      <c r="B109" s="9">
        <v>101</v>
      </c>
      <c r="C109" s="19" t="s">
        <v>193</v>
      </c>
      <c r="D109" s="15" t="s">
        <v>40</v>
      </c>
      <c r="E109" s="16">
        <v>44169</v>
      </c>
      <c r="F109" s="16">
        <v>44226</v>
      </c>
      <c r="G109" s="12">
        <f t="shared" si="0"/>
        <v>57</v>
      </c>
      <c r="H109" s="12" t="str">
        <f t="shared" ca="1" si="2"/>
        <v>CULMINADA</v>
      </c>
      <c r="I109" s="15" t="s">
        <v>46</v>
      </c>
      <c r="J109" s="14"/>
      <c r="K109" s="19"/>
    </row>
    <row r="110" spans="2:11" ht="15.75" customHeight="1" x14ac:dyDescent="0.3">
      <c r="B110" s="9">
        <v>102</v>
      </c>
      <c r="C110" s="19" t="s">
        <v>194</v>
      </c>
      <c r="D110" s="15" t="s">
        <v>40</v>
      </c>
      <c r="E110" s="16">
        <v>44169</v>
      </c>
      <c r="F110" s="16">
        <v>44237</v>
      </c>
      <c r="G110" s="12">
        <f t="shared" si="0"/>
        <v>68</v>
      </c>
      <c r="H110" s="12" t="str">
        <f t="shared" ca="1" si="2"/>
        <v>CULMINADA</v>
      </c>
      <c r="I110" s="15" t="s">
        <v>46</v>
      </c>
      <c r="J110" s="14"/>
      <c r="K110" s="19"/>
    </row>
    <row r="111" spans="2:11" ht="15.75" customHeight="1" x14ac:dyDescent="0.3">
      <c r="B111" s="9">
        <v>103</v>
      </c>
      <c r="C111" s="14" t="s">
        <v>195</v>
      </c>
      <c r="D111" s="15" t="s">
        <v>24</v>
      </c>
      <c r="E111" s="16">
        <v>44169</v>
      </c>
      <c r="F111" s="16"/>
      <c r="G111" s="12"/>
      <c r="H111" s="65" t="str">
        <f t="shared" ca="1" si="2"/>
        <v>CULMINADA</v>
      </c>
      <c r="I111" s="15"/>
      <c r="J111" s="14"/>
      <c r="K111" s="19"/>
    </row>
    <row r="112" spans="2:11" ht="15.75" customHeight="1" x14ac:dyDescent="0.3">
      <c r="B112" s="9">
        <v>104</v>
      </c>
      <c r="C112" s="14" t="s">
        <v>196</v>
      </c>
      <c r="D112" s="15" t="s">
        <v>197</v>
      </c>
      <c r="E112" s="16">
        <v>44169</v>
      </c>
      <c r="F112" s="16">
        <v>44182</v>
      </c>
      <c r="G112" s="12">
        <f t="shared" ref="G112:G118" si="3">F112-E112</f>
        <v>13</v>
      </c>
      <c r="H112" s="65" t="str">
        <f t="shared" ca="1" si="2"/>
        <v>CULMINADA</v>
      </c>
      <c r="I112" s="15" t="s">
        <v>48</v>
      </c>
      <c r="J112" s="32"/>
      <c r="K112" s="67"/>
    </row>
    <row r="113" spans="2:11" ht="15.75" customHeight="1" x14ac:dyDescent="0.3">
      <c r="B113" s="9">
        <v>105</v>
      </c>
      <c r="C113" s="14" t="s">
        <v>198</v>
      </c>
      <c r="D113" s="15" t="s">
        <v>199</v>
      </c>
      <c r="E113" s="16">
        <v>44175</v>
      </c>
      <c r="F113" s="16">
        <v>44188</v>
      </c>
      <c r="G113" s="12">
        <f t="shared" si="3"/>
        <v>13</v>
      </c>
      <c r="H113" s="65" t="str">
        <f t="shared" ca="1" si="2"/>
        <v>CULMINADA</v>
      </c>
      <c r="I113" s="15" t="s">
        <v>46</v>
      </c>
      <c r="J113" s="32"/>
      <c r="K113" s="67"/>
    </row>
    <row r="114" spans="2:11" ht="15.75" customHeight="1" x14ac:dyDescent="0.3">
      <c r="B114" s="9">
        <v>106</v>
      </c>
      <c r="C114" s="14" t="s">
        <v>200</v>
      </c>
      <c r="D114" s="15" t="s">
        <v>67</v>
      </c>
      <c r="E114" s="16">
        <v>44175</v>
      </c>
      <c r="F114" s="16">
        <v>44211</v>
      </c>
      <c r="G114" s="12">
        <f t="shared" si="3"/>
        <v>36</v>
      </c>
      <c r="H114" s="65" t="str">
        <f t="shared" ca="1" si="2"/>
        <v>CULMINADA</v>
      </c>
      <c r="I114" s="15" t="s">
        <v>46</v>
      </c>
      <c r="J114" s="32"/>
      <c r="K114" s="67"/>
    </row>
    <row r="115" spans="2:11" ht="15.75" customHeight="1" x14ac:dyDescent="0.3">
      <c r="B115" s="9">
        <v>107</v>
      </c>
      <c r="C115" s="14" t="s">
        <v>201</v>
      </c>
      <c r="D115" s="15" t="s">
        <v>67</v>
      </c>
      <c r="E115" s="16">
        <v>44175</v>
      </c>
      <c r="F115" s="16">
        <v>44226</v>
      </c>
      <c r="G115" s="12">
        <f t="shared" si="3"/>
        <v>51</v>
      </c>
      <c r="H115" s="65" t="str">
        <f t="shared" ca="1" si="2"/>
        <v>CULMINADA</v>
      </c>
      <c r="I115" s="15" t="s">
        <v>46</v>
      </c>
      <c r="J115" s="32"/>
      <c r="K115" s="67"/>
    </row>
    <row r="116" spans="2:11" ht="15.75" customHeight="1" x14ac:dyDescent="0.3">
      <c r="B116" s="9">
        <v>108</v>
      </c>
      <c r="C116" s="14" t="s">
        <v>202</v>
      </c>
      <c r="D116" s="15" t="s">
        <v>203</v>
      </c>
      <c r="E116" s="33">
        <v>43835</v>
      </c>
      <c r="F116" s="16">
        <v>44211</v>
      </c>
      <c r="G116" s="12">
        <f t="shared" si="3"/>
        <v>376</v>
      </c>
      <c r="H116" s="12" t="str">
        <f t="shared" ca="1" si="2"/>
        <v>CULMINADA</v>
      </c>
      <c r="I116" s="15"/>
      <c r="J116" s="32"/>
      <c r="K116" s="67"/>
    </row>
    <row r="117" spans="2:11" ht="15.75" customHeight="1" x14ac:dyDescent="0.3">
      <c r="B117" s="9">
        <v>109</v>
      </c>
      <c r="C117" s="32" t="s">
        <v>362</v>
      </c>
      <c r="D117" s="34" t="s">
        <v>363</v>
      </c>
      <c r="E117" s="16">
        <v>44194</v>
      </c>
      <c r="F117" s="16">
        <v>44207</v>
      </c>
      <c r="G117" s="12">
        <f t="shared" si="3"/>
        <v>13</v>
      </c>
      <c r="H117" s="12" t="str">
        <f t="shared" ca="1" si="2"/>
        <v>CULMINADA</v>
      </c>
      <c r="I117" s="15"/>
      <c r="J117" s="32"/>
      <c r="K117" s="67"/>
    </row>
    <row r="118" spans="2:11" ht="15.75" customHeight="1" x14ac:dyDescent="0.3">
      <c r="B118" s="9">
        <v>110</v>
      </c>
      <c r="C118" s="32" t="s">
        <v>364</v>
      </c>
      <c r="D118" s="34" t="s">
        <v>365</v>
      </c>
      <c r="E118" s="16">
        <v>44194</v>
      </c>
      <c r="F118" s="16">
        <v>44204</v>
      </c>
      <c r="G118" s="12">
        <f t="shared" si="3"/>
        <v>10</v>
      </c>
      <c r="H118" s="12" t="str">
        <f t="shared" ca="1" si="2"/>
        <v>CULMINADA</v>
      </c>
      <c r="I118" s="15"/>
      <c r="J118" s="32"/>
      <c r="K118" s="67"/>
    </row>
    <row r="119" spans="2:11" ht="15.75" customHeight="1" x14ac:dyDescent="0.3">
      <c r="B119" s="9">
        <v>111</v>
      </c>
      <c r="C119" s="14"/>
      <c r="D119" s="15"/>
      <c r="E119" s="16"/>
      <c r="F119" s="16"/>
      <c r="G119" s="12"/>
      <c r="H119" s="12"/>
      <c r="I119" s="15"/>
      <c r="J119" s="32"/>
      <c r="K119" s="67"/>
    </row>
    <row r="120" spans="2:11" ht="15.75" customHeight="1" x14ac:dyDescent="0.3">
      <c r="B120" s="9">
        <v>112</v>
      </c>
      <c r="C120" s="14"/>
      <c r="D120" s="15"/>
      <c r="E120" s="16"/>
      <c r="F120" s="16"/>
      <c r="G120" s="12"/>
      <c r="H120" s="12"/>
      <c r="I120" s="15"/>
      <c r="J120" s="32"/>
      <c r="K120" s="67"/>
    </row>
    <row r="121" spans="2:11" ht="15.75" customHeight="1" x14ac:dyDescent="0.3">
      <c r="B121" s="9">
        <v>113</v>
      </c>
      <c r="C121" s="14"/>
      <c r="D121" s="15"/>
      <c r="E121" s="16"/>
      <c r="F121" s="16"/>
      <c r="G121" s="12"/>
      <c r="H121" s="12"/>
      <c r="I121" s="15"/>
      <c r="J121" s="32"/>
      <c r="K121" s="67"/>
    </row>
    <row r="122" spans="2:11" ht="15.75" customHeight="1" x14ac:dyDescent="0.3">
      <c r="B122" s="9">
        <v>114</v>
      </c>
      <c r="C122" s="14"/>
      <c r="D122" s="15"/>
      <c r="E122" s="16"/>
      <c r="F122" s="16"/>
      <c r="G122" s="12"/>
      <c r="H122" s="12"/>
      <c r="I122" s="15"/>
      <c r="J122" s="32"/>
      <c r="K122" s="67"/>
    </row>
    <row r="123" spans="2:11" ht="15.75" customHeight="1" x14ac:dyDescent="0.3">
      <c r="B123" s="9">
        <v>115</v>
      </c>
      <c r="C123" s="14"/>
      <c r="D123" s="15"/>
      <c r="E123" s="16"/>
      <c r="F123" s="16"/>
      <c r="G123" s="12"/>
      <c r="H123" s="12"/>
      <c r="I123" s="15"/>
      <c r="J123" s="32"/>
      <c r="K123" s="67"/>
    </row>
    <row r="124" spans="2:11" ht="15.75" customHeight="1" x14ac:dyDescent="0.3">
      <c r="B124" s="9">
        <v>116</v>
      </c>
      <c r="C124" s="14"/>
      <c r="D124" s="15"/>
      <c r="E124" s="16"/>
      <c r="F124" s="16"/>
      <c r="G124" s="12"/>
      <c r="H124" s="12"/>
      <c r="I124" s="15"/>
      <c r="J124" s="32"/>
      <c r="K124" s="67"/>
    </row>
    <row r="125" spans="2:11" ht="15.75" customHeight="1" x14ac:dyDescent="0.3">
      <c r="B125" s="9">
        <v>117</v>
      </c>
      <c r="C125" s="14"/>
      <c r="D125" s="15"/>
      <c r="E125" s="16"/>
      <c r="F125" s="16"/>
      <c r="G125" s="12"/>
      <c r="H125" s="12"/>
      <c r="I125" s="15"/>
      <c r="J125" s="32"/>
      <c r="K125" s="67"/>
    </row>
    <row r="126" spans="2:11" ht="15.75" customHeight="1" x14ac:dyDescent="0.3">
      <c r="B126" s="9">
        <v>118</v>
      </c>
      <c r="C126" s="14"/>
      <c r="D126" s="15"/>
      <c r="E126" s="16"/>
      <c r="F126" s="16"/>
      <c r="G126" s="12"/>
      <c r="H126" s="12"/>
      <c r="I126" s="15"/>
      <c r="J126" s="32"/>
      <c r="K126" s="67"/>
    </row>
    <row r="127" spans="2:11" ht="15.75" customHeight="1" x14ac:dyDescent="0.3">
      <c r="B127" s="9">
        <v>119</v>
      </c>
      <c r="C127" s="14"/>
      <c r="D127" s="15"/>
      <c r="E127" s="16"/>
      <c r="F127" s="16"/>
      <c r="G127" s="12"/>
      <c r="H127" s="12"/>
      <c r="I127" s="15"/>
      <c r="J127" s="32"/>
      <c r="K127" s="67"/>
    </row>
    <row r="128" spans="2:11" ht="15.75" customHeight="1" x14ac:dyDescent="0.3">
      <c r="B128" s="9">
        <v>120</v>
      </c>
      <c r="C128" s="14"/>
      <c r="D128" s="15"/>
      <c r="E128" s="16"/>
      <c r="F128" s="16"/>
      <c r="G128" s="12"/>
      <c r="H128" s="12"/>
      <c r="I128" s="15"/>
      <c r="J128" s="32"/>
      <c r="K128" s="67"/>
    </row>
    <row r="129" spans="4:8" ht="15.75" customHeight="1" x14ac:dyDescent="0.3">
      <c r="D129" s="2"/>
      <c r="G129" s="2"/>
      <c r="H129" s="2"/>
    </row>
    <row r="130" spans="4:8" ht="15.75" customHeight="1" x14ac:dyDescent="0.3">
      <c r="D130" s="2"/>
      <c r="G130" s="2"/>
      <c r="H130" s="2"/>
    </row>
    <row r="131" spans="4:8" ht="15.75" customHeight="1" x14ac:dyDescent="0.3">
      <c r="D131" s="2"/>
      <c r="G131" s="2"/>
      <c r="H131" s="2"/>
    </row>
    <row r="132" spans="4:8" ht="15.75" customHeight="1" x14ac:dyDescent="0.3">
      <c r="D132" s="2"/>
      <c r="G132" s="2"/>
      <c r="H132" s="2"/>
    </row>
    <row r="133" spans="4:8" ht="15.75" customHeight="1" x14ac:dyDescent="0.3">
      <c r="D133" s="2"/>
      <c r="G133" s="2"/>
      <c r="H133" s="2"/>
    </row>
    <row r="134" spans="4:8" ht="15.75" customHeight="1" x14ac:dyDescent="0.3">
      <c r="D134" s="2"/>
      <c r="G134" s="2"/>
      <c r="H134" s="2"/>
    </row>
    <row r="135" spans="4:8" ht="15.75" customHeight="1" x14ac:dyDescent="0.3">
      <c r="D135" s="2"/>
      <c r="G135" s="2"/>
      <c r="H135" s="2"/>
    </row>
    <row r="136" spans="4:8" ht="15.75" customHeight="1" x14ac:dyDescent="0.3">
      <c r="D136" s="2"/>
      <c r="G136" s="2"/>
      <c r="H136" s="2"/>
    </row>
    <row r="137" spans="4:8" ht="15.75" customHeight="1" x14ac:dyDescent="0.3">
      <c r="D137" s="2"/>
      <c r="G137" s="2"/>
      <c r="H137" s="2"/>
    </row>
    <row r="138" spans="4:8" ht="15.75" customHeight="1" x14ac:dyDescent="0.3">
      <c r="D138" s="2"/>
      <c r="G138" s="2"/>
      <c r="H138" s="2"/>
    </row>
    <row r="139" spans="4:8" ht="15.75" customHeight="1" x14ac:dyDescent="0.3">
      <c r="D139" s="2"/>
      <c r="G139" s="2"/>
      <c r="H139" s="2"/>
    </row>
    <row r="140" spans="4:8" ht="15.75" customHeight="1" x14ac:dyDescent="0.3">
      <c r="D140" s="2"/>
      <c r="G140" s="2"/>
      <c r="H140" s="2"/>
    </row>
    <row r="141" spans="4:8" ht="15.75" customHeight="1" x14ac:dyDescent="0.3">
      <c r="D141" s="2"/>
      <c r="G141" s="2"/>
      <c r="H141" s="2"/>
    </row>
    <row r="142" spans="4:8" ht="15.75" customHeight="1" x14ac:dyDescent="0.3">
      <c r="D142" s="2"/>
      <c r="G142" s="2"/>
      <c r="H142" s="2"/>
    </row>
    <row r="143" spans="4:8" ht="15.75" customHeight="1" x14ac:dyDescent="0.3">
      <c r="D143" s="2"/>
      <c r="G143" s="2"/>
      <c r="H143" s="2"/>
    </row>
    <row r="144" spans="4:8" ht="15.75" customHeight="1" x14ac:dyDescent="0.3">
      <c r="D144" s="2"/>
      <c r="G144" s="2"/>
      <c r="H144" s="2"/>
    </row>
    <row r="145" spans="4:8" ht="15.75" customHeight="1" x14ac:dyDescent="0.3">
      <c r="D145" s="2"/>
      <c r="G145" s="2"/>
      <c r="H145" s="2"/>
    </row>
    <row r="146" spans="4:8" ht="15.75" customHeight="1" x14ac:dyDescent="0.3">
      <c r="D146" s="2"/>
      <c r="G146" s="2"/>
      <c r="H146" s="2"/>
    </row>
    <row r="147" spans="4:8" ht="15.75" customHeight="1" x14ac:dyDescent="0.3">
      <c r="D147" s="2"/>
      <c r="G147" s="2"/>
      <c r="H147" s="2"/>
    </row>
    <row r="148" spans="4:8" ht="15.75" customHeight="1" x14ac:dyDescent="0.3">
      <c r="D148" s="2"/>
      <c r="G148" s="2"/>
      <c r="H148" s="2"/>
    </row>
    <row r="149" spans="4:8" ht="15.75" customHeight="1" x14ac:dyDescent="0.3">
      <c r="D149" s="2"/>
      <c r="G149" s="2"/>
      <c r="H149" s="2"/>
    </row>
    <row r="150" spans="4:8" ht="15.75" customHeight="1" x14ac:dyDescent="0.3">
      <c r="D150" s="2"/>
      <c r="G150" s="2"/>
      <c r="H150" s="2"/>
    </row>
    <row r="151" spans="4:8" ht="15.75" customHeight="1" x14ac:dyDescent="0.3">
      <c r="D151" s="2"/>
      <c r="G151" s="2"/>
      <c r="H151" s="2"/>
    </row>
    <row r="152" spans="4:8" ht="15.75" customHeight="1" x14ac:dyDescent="0.3">
      <c r="D152" s="2"/>
      <c r="G152" s="2"/>
      <c r="H152" s="2"/>
    </row>
    <row r="153" spans="4:8" ht="15.75" customHeight="1" x14ac:dyDescent="0.3">
      <c r="D153" s="2"/>
      <c r="G153" s="2"/>
      <c r="H153" s="2"/>
    </row>
    <row r="154" spans="4:8" ht="15.75" customHeight="1" x14ac:dyDescent="0.3">
      <c r="D154" s="2"/>
      <c r="G154" s="2"/>
      <c r="H154" s="2"/>
    </row>
    <row r="155" spans="4:8" ht="15.75" customHeight="1" x14ac:dyDescent="0.3">
      <c r="D155" s="2"/>
      <c r="G155" s="2"/>
      <c r="H155" s="2"/>
    </row>
    <row r="156" spans="4:8" ht="15.75" customHeight="1" x14ac:dyDescent="0.3">
      <c r="D156" s="2"/>
      <c r="G156" s="2"/>
      <c r="H156" s="2"/>
    </row>
    <row r="157" spans="4:8" ht="15.75" customHeight="1" x14ac:dyDescent="0.3">
      <c r="D157" s="2"/>
      <c r="G157" s="2"/>
      <c r="H157" s="2"/>
    </row>
    <row r="158" spans="4:8" ht="15.75" customHeight="1" x14ac:dyDescent="0.3">
      <c r="D158" s="2"/>
      <c r="G158" s="2"/>
      <c r="H158" s="2"/>
    </row>
    <row r="159" spans="4:8" ht="15.75" customHeight="1" x14ac:dyDescent="0.3">
      <c r="D159" s="2"/>
      <c r="G159" s="2"/>
      <c r="H159" s="2"/>
    </row>
    <row r="160" spans="4:8" ht="15.75" customHeight="1" x14ac:dyDescent="0.3">
      <c r="D160" s="2"/>
      <c r="G160" s="2"/>
      <c r="H160" s="2"/>
    </row>
    <row r="161" spans="4:8" ht="15.75" customHeight="1" x14ac:dyDescent="0.3">
      <c r="D161" s="2"/>
      <c r="G161" s="2"/>
      <c r="H161" s="2"/>
    </row>
    <row r="162" spans="4:8" ht="15.75" customHeight="1" x14ac:dyDescent="0.3">
      <c r="D162" s="2"/>
      <c r="G162" s="2"/>
      <c r="H162" s="2"/>
    </row>
    <row r="163" spans="4:8" ht="15.75" customHeight="1" x14ac:dyDescent="0.3">
      <c r="D163" s="2"/>
      <c r="G163" s="2"/>
      <c r="H163" s="2"/>
    </row>
    <row r="164" spans="4:8" ht="15.75" customHeight="1" x14ac:dyDescent="0.3">
      <c r="D164" s="2"/>
      <c r="G164" s="2"/>
      <c r="H164" s="2"/>
    </row>
    <row r="165" spans="4:8" ht="15.75" customHeight="1" x14ac:dyDescent="0.3">
      <c r="D165" s="2"/>
      <c r="G165" s="2"/>
      <c r="H165" s="2"/>
    </row>
    <row r="166" spans="4:8" ht="15.75" customHeight="1" x14ac:dyDescent="0.3">
      <c r="D166" s="2"/>
      <c r="G166" s="2"/>
      <c r="H166" s="2"/>
    </row>
    <row r="167" spans="4:8" ht="15.75" customHeight="1" x14ac:dyDescent="0.3">
      <c r="D167" s="2"/>
      <c r="G167" s="2"/>
      <c r="H167" s="2"/>
    </row>
    <row r="168" spans="4:8" ht="15.75" customHeight="1" x14ac:dyDescent="0.3">
      <c r="D168" s="2"/>
      <c r="G168" s="2"/>
      <c r="H168" s="2"/>
    </row>
    <row r="169" spans="4:8" ht="15.75" customHeight="1" x14ac:dyDescent="0.3">
      <c r="D169" s="2"/>
      <c r="G169" s="2"/>
      <c r="H169" s="2"/>
    </row>
    <row r="170" spans="4:8" ht="15.75" customHeight="1" x14ac:dyDescent="0.3">
      <c r="D170" s="2"/>
      <c r="G170" s="2"/>
      <c r="H170" s="2"/>
    </row>
    <row r="171" spans="4:8" ht="15.75" customHeight="1" x14ac:dyDescent="0.3">
      <c r="D171" s="2"/>
      <c r="G171" s="2"/>
      <c r="H171" s="2"/>
    </row>
    <row r="172" spans="4:8" ht="15.75" customHeight="1" x14ac:dyDescent="0.3">
      <c r="D172" s="2"/>
      <c r="G172" s="2"/>
      <c r="H172" s="2"/>
    </row>
    <row r="173" spans="4:8" ht="15.75" customHeight="1" x14ac:dyDescent="0.3">
      <c r="D173" s="2"/>
      <c r="G173" s="2"/>
      <c r="H173" s="2"/>
    </row>
    <row r="174" spans="4:8" ht="15.75" customHeight="1" x14ac:dyDescent="0.3">
      <c r="D174" s="2"/>
      <c r="G174" s="2"/>
      <c r="H174" s="2"/>
    </row>
    <row r="175" spans="4:8" ht="15.75" customHeight="1" x14ac:dyDescent="0.3">
      <c r="D175" s="2"/>
      <c r="G175" s="2"/>
      <c r="H175" s="2"/>
    </row>
    <row r="176" spans="4:8" ht="15.75" customHeight="1" x14ac:dyDescent="0.3">
      <c r="D176" s="2"/>
      <c r="G176" s="2"/>
      <c r="H176" s="2"/>
    </row>
    <row r="177" spans="4:8" ht="15.75" customHeight="1" x14ac:dyDescent="0.3">
      <c r="D177" s="2"/>
      <c r="G177" s="2"/>
      <c r="H177" s="2"/>
    </row>
    <row r="178" spans="4:8" ht="15.75" customHeight="1" x14ac:dyDescent="0.3">
      <c r="D178" s="2"/>
      <c r="G178" s="2"/>
      <c r="H178" s="2"/>
    </row>
    <row r="179" spans="4:8" ht="15.75" customHeight="1" x14ac:dyDescent="0.3">
      <c r="D179" s="2"/>
      <c r="G179" s="2"/>
      <c r="H179" s="2"/>
    </row>
    <row r="180" spans="4:8" ht="15.75" customHeight="1" x14ac:dyDescent="0.3">
      <c r="D180" s="2"/>
      <c r="G180" s="2"/>
      <c r="H180" s="2"/>
    </row>
    <row r="181" spans="4:8" ht="15.75" customHeight="1" x14ac:dyDescent="0.3">
      <c r="D181" s="2"/>
      <c r="G181" s="2"/>
      <c r="H181" s="2"/>
    </row>
    <row r="182" spans="4:8" ht="15.75" customHeight="1" x14ac:dyDescent="0.3">
      <c r="D182" s="2"/>
      <c r="G182" s="2"/>
      <c r="H182" s="2"/>
    </row>
    <row r="183" spans="4:8" ht="15.75" customHeight="1" x14ac:dyDescent="0.3">
      <c r="D183" s="2"/>
      <c r="G183" s="2"/>
      <c r="H183" s="2"/>
    </row>
    <row r="184" spans="4:8" ht="15.75" customHeight="1" x14ac:dyDescent="0.3">
      <c r="D184" s="2"/>
      <c r="G184" s="2"/>
      <c r="H184" s="2"/>
    </row>
    <row r="185" spans="4:8" ht="15.75" customHeight="1" x14ac:dyDescent="0.3">
      <c r="D185" s="2"/>
      <c r="G185" s="2"/>
      <c r="H185" s="2"/>
    </row>
    <row r="186" spans="4:8" ht="15.75" customHeight="1" x14ac:dyDescent="0.3">
      <c r="D186" s="2"/>
      <c r="G186" s="2"/>
      <c r="H186" s="2"/>
    </row>
    <row r="187" spans="4:8" ht="15.75" customHeight="1" x14ac:dyDescent="0.3">
      <c r="D187" s="2"/>
      <c r="G187" s="2"/>
      <c r="H187" s="2"/>
    </row>
    <row r="188" spans="4:8" ht="15.75" customHeight="1" x14ac:dyDescent="0.3">
      <c r="D188" s="2"/>
      <c r="G188" s="2"/>
      <c r="H188" s="2"/>
    </row>
    <row r="189" spans="4:8" ht="15.75" customHeight="1" x14ac:dyDescent="0.3">
      <c r="D189" s="2"/>
      <c r="G189" s="2"/>
      <c r="H189" s="2"/>
    </row>
    <row r="190" spans="4:8" ht="15.75" customHeight="1" x14ac:dyDescent="0.3">
      <c r="D190" s="2"/>
      <c r="G190" s="2"/>
      <c r="H190" s="2"/>
    </row>
    <row r="191" spans="4:8" ht="15.75" customHeight="1" x14ac:dyDescent="0.3">
      <c r="D191" s="2"/>
      <c r="G191" s="2"/>
      <c r="H191" s="2"/>
    </row>
    <row r="192" spans="4:8" ht="15.75" customHeight="1" x14ac:dyDescent="0.3">
      <c r="D192" s="2"/>
      <c r="G192" s="2"/>
      <c r="H192" s="2"/>
    </row>
    <row r="193" spans="4:8" ht="15.75" customHeight="1" x14ac:dyDescent="0.3">
      <c r="D193" s="2"/>
      <c r="G193" s="2"/>
      <c r="H193" s="2"/>
    </row>
    <row r="194" spans="4:8" ht="15.75" customHeight="1" x14ac:dyDescent="0.3">
      <c r="D194" s="2"/>
      <c r="G194" s="2"/>
      <c r="H194" s="2"/>
    </row>
    <row r="195" spans="4:8" ht="15.75" customHeight="1" x14ac:dyDescent="0.3">
      <c r="D195" s="2"/>
      <c r="G195" s="2"/>
      <c r="H195" s="2"/>
    </row>
    <row r="196" spans="4:8" ht="15.75" customHeight="1" x14ac:dyDescent="0.3">
      <c r="D196" s="2"/>
      <c r="G196" s="2"/>
      <c r="H196" s="2"/>
    </row>
    <row r="197" spans="4:8" ht="15.75" customHeight="1" x14ac:dyDescent="0.3">
      <c r="D197" s="2"/>
      <c r="G197" s="2"/>
      <c r="H197" s="2"/>
    </row>
    <row r="198" spans="4:8" ht="15.75" customHeight="1" x14ac:dyDescent="0.3">
      <c r="D198" s="2"/>
      <c r="G198" s="2"/>
      <c r="H198" s="2"/>
    </row>
    <row r="199" spans="4:8" ht="15.75" customHeight="1" x14ac:dyDescent="0.3">
      <c r="D199" s="2"/>
      <c r="G199" s="2"/>
      <c r="H199" s="2"/>
    </row>
    <row r="200" spans="4:8" ht="15.75" customHeight="1" x14ac:dyDescent="0.3">
      <c r="D200" s="2"/>
      <c r="G200" s="2"/>
      <c r="H200" s="2"/>
    </row>
    <row r="201" spans="4:8" ht="15.75" customHeight="1" x14ac:dyDescent="0.3">
      <c r="D201" s="2"/>
      <c r="G201" s="2"/>
      <c r="H201" s="2"/>
    </row>
    <row r="202" spans="4:8" ht="15.75" customHeight="1" x14ac:dyDescent="0.3">
      <c r="D202" s="2"/>
      <c r="G202" s="2"/>
      <c r="H202" s="2"/>
    </row>
    <row r="203" spans="4:8" ht="15.75" customHeight="1" x14ac:dyDescent="0.3">
      <c r="D203" s="2"/>
      <c r="G203" s="2"/>
      <c r="H203" s="2"/>
    </row>
    <row r="204" spans="4:8" ht="15.75" customHeight="1" x14ac:dyDescent="0.3">
      <c r="D204" s="2"/>
      <c r="G204" s="2"/>
      <c r="H204" s="2"/>
    </row>
    <row r="205" spans="4:8" ht="15.75" customHeight="1" x14ac:dyDescent="0.3">
      <c r="D205" s="2"/>
      <c r="G205" s="2"/>
      <c r="H205" s="2"/>
    </row>
    <row r="206" spans="4:8" ht="15.75" customHeight="1" x14ac:dyDescent="0.3">
      <c r="D206" s="2"/>
      <c r="G206" s="2"/>
      <c r="H206" s="2"/>
    </row>
    <row r="207" spans="4:8" ht="15.75" customHeight="1" x14ac:dyDescent="0.3">
      <c r="D207" s="2"/>
      <c r="G207" s="2"/>
      <c r="H207" s="2"/>
    </row>
    <row r="208" spans="4:8" ht="15.75" customHeight="1" x14ac:dyDescent="0.3">
      <c r="D208" s="2"/>
      <c r="G208" s="2"/>
      <c r="H208" s="2"/>
    </row>
    <row r="209" spans="4:8" ht="15.75" customHeight="1" x14ac:dyDescent="0.3">
      <c r="D209" s="2"/>
      <c r="G209" s="2"/>
      <c r="H209" s="2"/>
    </row>
    <row r="210" spans="4:8" ht="15.75" customHeight="1" x14ac:dyDescent="0.3">
      <c r="D210" s="2"/>
      <c r="G210" s="2"/>
      <c r="H210" s="2"/>
    </row>
    <row r="211" spans="4:8" ht="15.75" customHeight="1" x14ac:dyDescent="0.3">
      <c r="D211" s="2"/>
      <c r="G211" s="2"/>
      <c r="H211" s="2"/>
    </row>
    <row r="212" spans="4:8" ht="15.75" customHeight="1" x14ac:dyDescent="0.3">
      <c r="D212" s="2"/>
      <c r="G212" s="2"/>
      <c r="H212" s="2"/>
    </row>
    <row r="213" spans="4:8" ht="15.75" customHeight="1" x14ac:dyDescent="0.3">
      <c r="D213" s="2"/>
      <c r="G213" s="2"/>
      <c r="H213" s="2"/>
    </row>
    <row r="214" spans="4:8" ht="15.75" customHeight="1" x14ac:dyDescent="0.3">
      <c r="D214" s="2"/>
      <c r="G214" s="2"/>
      <c r="H214" s="2"/>
    </row>
    <row r="215" spans="4:8" ht="15.75" customHeight="1" x14ac:dyDescent="0.3">
      <c r="D215" s="2"/>
      <c r="G215" s="2"/>
      <c r="H215" s="2"/>
    </row>
    <row r="216" spans="4:8" ht="15.75" customHeight="1" x14ac:dyDescent="0.3">
      <c r="D216" s="2"/>
      <c r="G216" s="2"/>
      <c r="H216" s="2"/>
    </row>
    <row r="217" spans="4:8" ht="15.75" customHeight="1" x14ac:dyDescent="0.3">
      <c r="D217" s="2"/>
      <c r="G217" s="2"/>
      <c r="H217" s="2"/>
    </row>
    <row r="218" spans="4:8" ht="15.75" customHeight="1" x14ac:dyDescent="0.3">
      <c r="D218" s="2"/>
      <c r="G218" s="2"/>
      <c r="H218" s="2"/>
    </row>
    <row r="219" spans="4:8" ht="15.75" customHeight="1" x14ac:dyDescent="0.3">
      <c r="D219" s="2"/>
      <c r="G219" s="2"/>
      <c r="H219" s="2"/>
    </row>
    <row r="220" spans="4:8" ht="15.75" customHeight="1" x14ac:dyDescent="0.3">
      <c r="D220" s="2"/>
      <c r="G220" s="2"/>
      <c r="H220" s="2"/>
    </row>
    <row r="221" spans="4:8" ht="15.75" customHeight="1" x14ac:dyDescent="0.3">
      <c r="D221" s="2"/>
      <c r="G221" s="2"/>
      <c r="H221" s="2"/>
    </row>
    <row r="222" spans="4:8" ht="15.75" customHeight="1" x14ac:dyDescent="0.3">
      <c r="D222" s="2"/>
      <c r="G222" s="2"/>
      <c r="H222" s="2"/>
    </row>
    <row r="223" spans="4:8" ht="15.75" customHeight="1" x14ac:dyDescent="0.3">
      <c r="D223" s="2"/>
      <c r="G223" s="2"/>
      <c r="H223" s="2"/>
    </row>
    <row r="224" spans="4:8" ht="15.75" customHeight="1" x14ac:dyDescent="0.3">
      <c r="D224" s="2"/>
      <c r="G224" s="2"/>
      <c r="H224" s="2"/>
    </row>
    <row r="225" spans="4:8" ht="15.75" customHeight="1" x14ac:dyDescent="0.3">
      <c r="D225" s="2"/>
      <c r="G225" s="2"/>
      <c r="H225" s="2"/>
    </row>
    <row r="226" spans="4:8" ht="15.75" customHeight="1" x14ac:dyDescent="0.3">
      <c r="D226" s="2"/>
      <c r="G226" s="2"/>
      <c r="H226" s="2"/>
    </row>
    <row r="227" spans="4:8" ht="15.75" customHeight="1" x14ac:dyDescent="0.3">
      <c r="D227" s="2"/>
      <c r="G227" s="2"/>
      <c r="H227" s="2"/>
    </row>
    <row r="228" spans="4:8" ht="15.75" customHeight="1" x14ac:dyDescent="0.3">
      <c r="D228" s="2"/>
      <c r="G228" s="2"/>
      <c r="H228" s="2"/>
    </row>
    <row r="229" spans="4:8" ht="15.75" customHeight="1" x14ac:dyDescent="0.3">
      <c r="D229" s="2"/>
      <c r="G229" s="2"/>
      <c r="H229" s="2"/>
    </row>
    <row r="230" spans="4:8" ht="15.75" customHeight="1" x14ac:dyDescent="0.3">
      <c r="D230" s="2"/>
      <c r="G230" s="2"/>
      <c r="H230" s="2"/>
    </row>
    <row r="231" spans="4:8" ht="15.75" customHeight="1" x14ac:dyDescent="0.3">
      <c r="D231" s="2"/>
      <c r="G231" s="2"/>
      <c r="H231" s="2"/>
    </row>
    <row r="232" spans="4:8" ht="15.75" customHeight="1" x14ac:dyDescent="0.3">
      <c r="D232" s="2"/>
      <c r="G232" s="2"/>
      <c r="H232" s="2"/>
    </row>
    <row r="233" spans="4:8" ht="15.75" customHeight="1" x14ac:dyDescent="0.3">
      <c r="D233" s="2"/>
      <c r="G233" s="2"/>
      <c r="H233" s="2"/>
    </row>
    <row r="234" spans="4:8" ht="15.75" customHeight="1" x14ac:dyDescent="0.3">
      <c r="D234" s="2"/>
      <c r="G234" s="2"/>
      <c r="H234" s="2"/>
    </row>
    <row r="235" spans="4:8" ht="15.75" customHeight="1" x14ac:dyDescent="0.3">
      <c r="D235" s="2"/>
      <c r="G235" s="2"/>
      <c r="H235" s="2"/>
    </row>
    <row r="236" spans="4:8" ht="15.75" customHeight="1" x14ac:dyDescent="0.3">
      <c r="D236" s="2"/>
      <c r="G236" s="2"/>
      <c r="H236" s="2"/>
    </row>
    <row r="237" spans="4:8" ht="15.75" customHeight="1" x14ac:dyDescent="0.3">
      <c r="D237" s="2"/>
      <c r="G237" s="2"/>
      <c r="H237" s="2"/>
    </row>
    <row r="238" spans="4:8" ht="15.75" customHeight="1" x14ac:dyDescent="0.3">
      <c r="D238" s="2"/>
      <c r="G238" s="2"/>
      <c r="H238" s="2"/>
    </row>
    <row r="239" spans="4:8" ht="15.75" customHeight="1" x14ac:dyDescent="0.3">
      <c r="D239" s="2"/>
      <c r="G239" s="2"/>
      <c r="H239" s="2"/>
    </row>
    <row r="240" spans="4:8" ht="15.75" customHeight="1" x14ac:dyDescent="0.3">
      <c r="D240" s="2"/>
      <c r="G240" s="2"/>
      <c r="H240" s="2"/>
    </row>
    <row r="241" spans="4:8" ht="15.75" customHeight="1" x14ac:dyDescent="0.3">
      <c r="D241" s="2"/>
      <c r="G241" s="2"/>
      <c r="H241" s="2"/>
    </row>
    <row r="242" spans="4:8" ht="15.75" customHeight="1" x14ac:dyDescent="0.3">
      <c r="D242" s="2"/>
      <c r="G242" s="2"/>
      <c r="H242" s="2"/>
    </row>
    <row r="243" spans="4:8" ht="15.75" customHeight="1" x14ac:dyDescent="0.3">
      <c r="D243" s="2"/>
      <c r="G243" s="2"/>
      <c r="H243" s="2"/>
    </row>
    <row r="244" spans="4:8" ht="15.75" customHeight="1" x14ac:dyDescent="0.3">
      <c r="D244" s="2"/>
      <c r="G244" s="2"/>
      <c r="H244" s="2"/>
    </row>
    <row r="245" spans="4:8" ht="15.75" customHeight="1" x14ac:dyDescent="0.3">
      <c r="D245" s="2"/>
      <c r="G245" s="2"/>
      <c r="H245" s="2"/>
    </row>
    <row r="246" spans="4:8" ht="15.75" customHeight="1" x14ac:dyDescent="0.3">
      <c r="D246" s="2"/>
      <c r="G246" s="2"/>
      <c r="H246" s="2"/>
    </row>
    <row r="247" spans="4:8" ht="15.75" customHeight="1" x14ac:dyDescent="0.3">
      <c r="D247" s="2"/>
      <c r="G247" s="2"/>
      <c r="H247" s="2"/>
    </row>
    <row r="248" spans="4:8" ht="15.75" customHeight="1" x14ac:dyDescent="0.3">
      <c r="D248" s="2"/>
      <c r="G248" s="2"/>
      <c r="H248" s="2"/>
    </row>
    <row r="249" spans="4:8" ht="15.75" customHeight="1" x14ac:dyDescent="0.3">
      <c r="D249" s="2"/>
      <c r="G249" s="2"/>
      <c r="H249" s="2"/>
    </row>
    <row r="250" spans="4:8" ht="15.75" customHeight="1" x14ac:dyDescent="0.3">
      <c r="D250" s="2"/>
      <c r="G250" s="2"/>
      <c r="H250" s="2"/>
    </row>
    <row r="251" spans="4:8" ht="15.75" customHeight="1" x14ac:dyDescent="0.3">
      <c r="D251" s="2"/>
      <c r="G251" s="2"/>
      <c r="H251" s="2"/>
    </row>
    <row r="252" spans="4:8" ht="15.75" customHeight="1" x14ac:dyDescent="0.3">
      <c r="D252" s="2"/>
      <c r="G252" s="2"/>
      <c r="H252" s="2"/>
    </row>
    <row r="253" spans="4:8" ht="15.75" customHeight="1" x14ac:dyDescent="0.3">
      <c r="D253" s="2"/>
      <c r="G253" s="2"/>
      <c r="H253" s="2"/>
    </row>
    <row r="254" spans="4:8" ht="15.75" customHeight="1" x14ac:dyDescent="0.3">
      <c r="D254" s="2"/>
      <c r="G254" s="2"/>
      <c r="H254" s="2"/>
    </row>
    <row r="255" spans="4:8" ht="15.75" customHeight="1" x14ac:dyDescent="0.3">
      <c r="D255" s="2"/>
      <c r="G255" s="2"/>
      <c r="H255" s="2"/>
    </row>
    <row r="256" spans="4:8" ht="15.75" customHeight="1" x14ac:dyDescent="0.3">
      <c r="D256" s="2"/>
      <c r="G256" s="2"/>
      <c r="H256" s="2"/>
    </row>
    <row r="257" spans="4:8" ht="15.75" customHeight="1" x14ac:dyDescent="0.3">
      <c r="D257" s="2"/>
      <c r="G257" s="2"/>
      <c r="H257" s="2"/>
    </row>
    <row r="258" spans="4:8" ht="15.75" customHeight="1" x14ac:dyDescent="0.3">
      <c r="D258" s="2"/>
      <c r="G258" s="2"/>
      <c r="H258" s="2"/>
    </row>
    <row r="259" spans="4:8" ht="15.75" customHeight="1" x14ac:dyDescent="0.3">
      <c r="D259" s="2"/>
      <c r="G259" s="2"/>
      <c r="H259" s="2"/>
    </row>
    <row r="260" spans="4:8" ht="15.75" customHeight="1" x14ac:dyDescent="0.3">
      <c r="D260" s="2"/>
      <c r="G260" s="2"/>
      <c r="H260" s="2"/>
    </row>
    <row r="261" spans="4:8" ht="15.75" customHeight="1" x14ac:dyDescent="0.3">
      <c r="D261" s="2"/>
      <c r="G261" s="2"/>
      <c r="H261" s="2"/>
    </row>
    <row r="262" spans="4:8" ht="15.75" customHeight="1" x14ac:dyDescent="0.3">
      <c r="D262" s="2"/>
      <c r="G262" s="2"/>
      <c r="H262" s="2"/>
    </row>
    <row r="263" spans="4:8" ht="15.75" customHeight="1" x14ac:dyDescent="0.3">
      <c r="D263" s="2"/>
      <c r="G263" s="2"/>
      <c r="H263" s="2"/>
    </row>
    <row r="264" spans="4:8" ht="15.75" customHeight="1" x14ac:dyDescent="0.3">
      <c r="D264" s="2"/>
      <c r="G264" s="2"/>
      <c r="H264" s="2"/>
    </row>
    <row r="265" spans="4:8" ht="15.75" customHeight="1" x14ac:dyDescent="0.3">
      <c r="D265" s="2"/>
      <c r="G265" s="2"/>
      <c r="H265" s="2"/>
    </row>
    <row r="266" spans="4:8" ht="15.75" customHeight="1" x14ac:dyDescent="0.3">
      <c r="D266" s="2"/>
      <c r="G266" s="2"/>
      <c r="H266" s="2"/>
    </row>
    <row r="267" spans="4:8" ht="15.75" customHeight="1" x14ac:dyDescent="0.3">
      <c r="D267" s="2"/>
      <c r="G267" s="2"/>
      <c r="H267" s="2"/>
    </row>
    <row r="268" spans="4:8" ht="15.75" customHeight="1" x14ac:dyDescent="0.3">
      <c r="D268" s="2"/>
      <c r="G268" s="2"/>
      <c r="H268" s="2"/>
    </row>
    <row r="269" spans="4:8" ht="15.75" customHeight="1" x14ac:dyDescent="0.3">
      <c r="D269" s="2"/>
      <c r="G269" s="2"/>
      <c r="H269" s="2"/>
    </row>
    <row r="270" spans="4:8" ht="15.75" customHeight="1" x14ac:dyDescent="0.3">
      <c r="D270" s="2"/>
      <c r="G270" s="2"/>
      <c r="H270" s="2"/>
    </row>
    <row r="271" spans="4:8" ht="15.75" customHeight="1" x14ac:dyDescent="0.3">
      <c r="D271" s="2"/>
      <c r="G271" s="2"/>
      <c r="H271" s="2"/>
    </row>
    <row r="272" spans="4:8" ht="15.75" customHeight="1" x14ac:dyDescent="0.3">
      <c r="D272" s="2"/>
      <c r="G272" s="2"/>
      <c r="H272" s="2"/>
    </row>
    <row r="273" spans="4:8" ht="15.75" customHeight="1" x14ac:dyDescent="0.3">
      <c r="D273" s="2"/>
      <c r="G273" s="2"/>
      <c r="H273" s="2"/>
    </row>
    <row r="274" spans="4:8" ht="15.75" customHeight="1" x14ac:dyDescent="0.3">
      <c r="D274" s="2"/>
      <c r="G274" s="2"/>
      <c r="H274" s="2"/>
    </row>
    <row r="275" spans="4:8" ht="15.75" customHeight="1" x14ac:dyDescent="0.3">
      <c r="D275" s="2"/>
      <c r="G275" s="2"/>
      <c r="H275" s="2"/>
    </row>
    <row r="276" spans="4:8" ht="15.75" customHeight="1" x14ac:dyDescent="0.3">
      <c r="D276" s="2"/>
      <c r="G276" s="2"/>
      <c r="H276" s="2"/>
    </row>
    <row r="277" spans="4:8" ht="15.75" customHeight="1" x14ac:dyDescent="0.3">
      <c r="D277" s="2"/>
      <c r="G277" s="2"/>
      <c r="H277" s="2"/>
    </row>
    <row r="278" spans="4:8" ht="15.75" customHeight="1" x14ac:dyDescent="0.3">
      <c r="D278" s="2"/>
      <c r="G278" s="2"/>
      <c r="H278" s="2"/>
    </row>
    <row r="279" spans="4:8" ht="15.75" customHeight="1" x14ac:dyDescent="0.3">
      <c r="D279" s="2"/>
      <c r="G279" s="2"/>
      <c r="H279" s="2"/>
    </row>
    <row r="280" spans="4:8" ht="15.75" customHeight="1" x14ac:dyDescent="0.3">
      <c r="D280" s="2"/>
      <c r="G280" s="2"/>
      <c r="H280" s="2"/>
    </row>
    <row r="281" spans="4:8" ht="15.75" customHeight="1" x14ac:dyDescent="0.3">
      <c r="D281" s="2"/>
      <c r="G281" s="2"/>
      <c r="H281" s="2"/>
    </row>
    <row r="282" spans="4:8" ht="15.75" customHeight="1" x14ac:dyDescent="0.3">
      <c r="D282" s="2"/>
      <c r="G282" s="2"/>
      <c r="H282" s="2"/>
    </row>
    <row r="283" spans="4:8" ht="15.75" customHeight="1" x14ac:dyDescent="0.3">
      <c r="D283" s="2"/>
      <c r="G283" s="2"/>
      <c r="H283" s="2"/>
    </row>
    <row r="284" spans="4:8" ht="15.75" customHeight="1" x14ac:dyDescent="0.3">
      <c r="D284" s="2"/>
      <c r="G284" s="2"/>
      <c r="H284" s="2"/>
    </row>
    <row r="285" spans="4:8" ht="15.75" customHeight="1" x14ac:dyDescent="0.3">
      <c r="D285" s="2"/>
      <c r="G285" s="2"/>
      <c r="H285" s="2"/>
    </row>
    <row r="286" spans="4:8" ht="15.75" customHeight="1" x14ac:dyDescent="0.3">
      <c r="D286" s="2"/>
      <c r="G286" s="2"/>
      <c r="H286" s="2"/>
    </row>
    <row r="287" spans="4:8" ht="15.75" customHeight="1" x14ac:dyDescent="0.3">
      <c r="D287" s="2"/>
      <c r="G287" s="2"/>
      <c r="H287" s="2"/>
    </row>
    <row r="288" spans="4:8" ht="15.75" customHeight="1" x14ac:dyDescent="0.3">
      <c r="D288" s="2"/>
      <c r="G288" s="2"/>
      <c r="H288" s="2"/>
    </row>
    <row r="289" spans="4:8" ht="15.75" customHeight="1" x14ac:dyDescent="0.3">
      <c r="D289" s="2"/>
      <c r="G289" s="2"/>
      <c r="H289" s="2"/>
    </row>
    <row r="290" spans="4:8" ht="15.75" customHeight="1" x14ac:dyDescent="0.3">
      <c r="D290" s="2"/>
      <c r="G290" s="2"/>
      <c r="H290" s="2"/>
    </row>
    <row r="291" spans="4:8" ht="15.75" customHeight="1" x14ac:dyDescent="0.3">
      <c r="D291" s="2"/>
      <c r="G291" s="2"/>
      <c r="H291" s="2"/>
    </row>
    <row r="292" spans="4:8" ht="15.75" customHeight="1" x14ac:dyDescent="0.3">
      <c r="D292" s="2"/>
      <c r="G292" s="2"/>
      <c r="H292" s="2"/>
    </row>
    <row r="293" spans="4:8" ht="15.75" customHeight="1" x14ac:dyDescent="0.3">
      <c r="D293" s="2"/>
      <c r="G293" s="2"/>
      <c r="H293" s="2"/>
    </row>
    <row r="294" spans="4:8" ht="15.75" customHeight="1" x14ac:dyDescent="0.3">
      <c r="D294" s="2"/>
      <c r="G294" s="2"/>
      <c r="H294" s="2"/>
    </row>
    <row r="295" spans="4:8" ht="15.75" customHeight="1" x14ac:dyDescent="0.3">
      <c r="D295" s="2"/>
      <c r="G295" s="2"/>
      <c r="H295" s="2"/>
    </row>
    <row r="296" spans="4:8" ht="15.75" customHeight="1" x14ac:dyDescent="0.3">
      <c r="D296" s="2"/>
      <c r="G296" s="2"/>
      <c r="H296" s="2"/>
    </row>
    <row r="297" spans="4:8" ht="15.75" customHeight="1" x14ac:dyDescent="0.3">
      <c r="D297" s="2"/>
      <c r="G297" s="2"/>
      <c r="H297" s="2"/>
    </row>
    <row r="298" spans="4:8" ht="15.75" customHeight="1" x14ac:dyDescent="0.3">
      <c r="D298" s="2"/>
      <c r="G298" s="2"/>
      <c r="H298" s="2"/>
    </row>
    <row r="299" spans="4:8" ht="15.75" customHeight="1" x14ac:dyDescent="0.3">
      <c r="D299" s="2"/>
      <c r="G299" s="2"/>
      <c r="H299" s="2"/>
    </row>
    <row r="300" spans="4:8" ht="15.75" customHeight="1" x14ac:dyDescent="0.3">
      <c r="D300" s="2"/>
      <c r="G300" s="2"/>
      <c r="H300" s="2"/>
    </row>
    <row r="301" spans="4:8" ht="15.75" customHeight="1" x14ac:dyDescent="0.3">
      <c r="D301" s="2"/>
      <c r="G301" s="2"/>
      <c r="H301" s="2"/>
    </row>
    <row r="302" spans="4:8" ht="15.75" customHeight="1" x14ac:dyDescent="0.3">
      <c r="D302" s="2"/>
      <c r="G302" s="2"/>
      <c r="H302" s="2"/>
    </row>
    <row r="303" spans="4:8" ht="15.75" customHeight="1" x14ac:dyDescent="0.3">
      <c r="D303" s="2"/>
      <c r="G303" s="2"/>
      <c r="H303" s="2"/>
    </row>
    <row r="304" spans="4:8" ht="15.75" customHeight="1" x14ac:dyDescent="0.3">
      <c r="D304" s="2"/>
      <c r="G304" s="2"/>
      <c r="H304" s="2"/>
    </row>
    <row r="305" spans="4:8" ht="15.75" customHeight="1" x14ac:dyDescent="0.3">
      <c r="D305" s="2"/>
      <c r="G305" s="2"/>
      <c r="H305" s="2"/>
    </row>
    <row r="306" spans="4:8" ht="15.75" customHeight="1" x14ac:dyDescent="0.3">
      <c r="D306" s="2"/>
      <c r="G306" s="2"/>
      <c r="H306" s="2"/>
    </row>
    <row r="307" spans="4:8" ht="15.75" customHeight="1" x14ac:dyDescent="0.3">
      <c r="D307" s="2"/>
      <c r="G307" s="2"/>
      <c r="H307" s="2"/>
    </row>
    <row r="308" spans="4:8" ht="15.75" customHeight="1" x14ac:dyDescent="0.3">
      <c r="D308" s="2"/>
      <c r="G308" s="2"/>
      <c r="H308" s="2"/>
    </row>
    <row r="309" spans="4:8" ht="15.75" customHeight="1" x14ac:dyDescent="0.3">
      <c r="D309" s="2"/>
      <c r="G309" s="2"/>
      <c r="H309" s="2"/>
    </row>
    <row r="310" spans="4:8" ht="15.75" customHeight="1" x14ac:dyDescent="0.3">
      <c r="D310" s="2"/>
      <c r="G310" s="2"/>
      <c r="H310" s="2"/>
    </row>
    <row r="311" spans="4:8" ht="15.75" customHeight="1" x14ac:dyDescent="0.3">
      <c r="D311" s="2"/>
      <c r="G311" s="2"/>
      <c r="H311" s="2"/>
    </row>
    <row r="312" spans="4:8" ht="15.75" customHeight="1" x14ac:dyDescent="0.3">
      <c r="D312" s="2"/>
      <c r="G312" s="2"/>
      <c r="H312" s="2"/>
    </row>
    <row r="313" spans="4:8" ht="15.75" customHeight="1" x14ac:dyDescent="0.3">
      <c r="D313" s="2"/>
      <c r="G313" s="2"/>
      <c r="H313" s="2"/>
    </row>
    <row r="314" spans="4:8" ht="15.75" customHeight="1" x14ac:dyDescent="0.3">
      <c r="D314" s="2"/>
      <c r="G314" s="2"/>
      <c r="H314" s="2"/>
    </row>
    <row r="315" spans="4:8" ht="15.75" customHeight="1" x14ac:dyDescent="0.3">
      <c r="D315" s="2"/>
      <c r="G315" s="2"/>
      <c r="H315" s="2"/>
    </row>
    <row r="316" spans="4:8" ht="15.75" customHeight="1" x14ac:dyDescent="0.3">
      <c r="D316" s="2"/>
      <c r="G316" s="2"/>
      <c r="H316" s="2"/>
    </row>
    <row r="317" spans="4:8" ht="15.75" customHeight="1" x14ac:dyDescent="0.3">
      <c r="D317" s="2"/>
      <c r="G317" s="2"/>
      <c r="H317" s="2"/>
    </row>
    <row r="318" spans="4:8" ht="15.75" customHeight="1" x14ac:dyDescent="0.3">
      <c r="D318" s="2"/>
      <c r="G318" s="2"/>
      <c r="H318" s="2"/>
    </row>
    <row r="319" spans="4:8" ht="15.75" customHeight="1" x14ac:dyDescent="0.3">
      <c r="D319" s="2"/>
      <c r="G319" s="2"/>
      <c r="H319" s="2"/>
    </row>
    <row r="320" spans="4:8" ht="15.75" customHeight="1" x14ac:dyDescent="0.3">
      <c r="D320" s="2"/>
      <c r="G320" s="2"/>
      <c r="H320" s="2"/>
    </row>
    <row r="321" spans="4:8" ht="15.75" customHeight="1" x14ac:dyDescent="0.3">
      <c r="D321" s="2"/>
      <c r="G321" s="2"/>
      <c r="H321" s="2"/>
    </row>
    <row r="322" spans="4:8" ht="15.75" customHeight="1" x14ac:dyDescent="0.3">
      <c r="D322" s="2"/>
      <c r="G322" s="2"/>
      <c r="H322" s="2"/>
    </row>
    <row r="323" spans="4:8" ht="15.75" customHeight="1" x14ac:dyDescent="0.3">
      <c r="D323" s="2"/>
      <c r="G323" s="2"/>
      <c r="H323" s="2"/>
    </row>
    <row r="324" spans="4:8" ht="15.75" customHeight="1" x14ac:dyDescent="0.3">
      <c r="D324" s="2"/>
      <c r="G324" s="2"/>
      <c r="H324" s="2"/>
    </row>
    <row r="325" spans="4:8" ht="15.75" customHeight="1" x14ac:dyDescent="0.3">
      <c r="D325" s="2"/>
      <c r="G325" s="2"/>
      <c r="H325" s="2"/>
    </row>
    <row r="326" spans="4:8" ht="15.75" customHeight="1" x14ac:dyDescent="0.3">
      <c r="D326" s="2"/>
      <c r="G326" s="2"/>
      <c r="H326" s="2"/>
    </row>
    <row r="327" spans="4:8" ht="15.75" customHeight="1" x14ac:dyDescent="0.3">
      <c r="D327" s="2"/>
      <c r="G327" s="2"/>
      <c r="H327" s="2"/>
    </row>
    <row r="328" spans="4:8" ht="15.75" customHeight="1" x14ac:dyDescent="0.3">
      <c r="D328" s="2"/>
      <c r="G328" s="2"/>
      <c r="H328" s="2"/>
    </row>
    <row r="329" spans="4:8" ht="15.75" customHeight="1" x14ac:dyDescent="0.3">
      <c r="D329" s="2"/>
      <c r="G329" s="2"/>
      <c r="H329" s="2"/>
    </row>
    <row r="330" spans="4:8" ht="15.75" customHeight="1" x14ac:dyDescent="0.3">
      <c r="D330" s="2"/>
      <c r="G330" s="2"/>
      <c r="H330" s="2"/>
    </row>
    <row r="331" spans="4:8" ht="15.75" customHeight="1" x14ac:dyDescent="0.3">
      <c r="D331" s="2"/>
      <c r="G331" s="2"/>
      <c r="H331" s="2"/>
    </row>
    <row r="332" spans="4:8" ht="15.75" customHeight="1" x14ac:dyDescent="0.3">
      <c r="D332" s="2"/>
      <c r="G332" s="2"/>
      <c r="H332" s="2"/>
    </row>
    <row r="333" spans="4:8" ht="15.75" customHeight="1" x14ac:dyDescent="0.3">
      <c r="D333" s="2"/>
      <c r="G333" s="2"/>
      <c r="H333" s="2"/>
    </row>
    <row r="334" spans="4:8" ht="15.75" customHeight="1" x14ac:dyDescent="0.3">
      <c r="D334" s="2"/>
      <c r="G334" s="2"/>
      <c r="H334" s="2"/>
    </row>
    <row r="335" spans="4:8" ht="15.75" customHeight="1" x14ac:dyDescent="0.3">
      <c r="D335" s="2"/>
      <c r="G335" s="2"/>
      <c r="H335" s="2"/>
    </row>
    <row r="336" spans="4:8" ht="15.75" customHeight="1" x14ac:dyDescent="0.3">
      <c r="D336" s="2"/>
      <c r="G336" s="2"/>
      <c r="H336" s="2"/>
    </row>
    <row r="337" spans="4:8" ht="15.75" customHeight="1" x14ac:dyDescent="0.3">
      <c r="D337" s="2"/>
      <c r="G337" s="2"/>
      <c r="H337" s="2"/>
    </row>
    <row r="338" spans="4:8" ht="15.75" customHeight="1" x14ac:dyDescent="0.3">
      <c r="D338" s="2"/>
      <c r="G338" s="2"/>
      <c r="H338" s="2"/>
    </row>
    <row r="339" spans="4:8" ht="15.75" customHeight="1" x14ac:dyDescent="0.3">
      <c r="D339" s="2"/>
      <c r="G339" s="2"/>
      <c r="H339" s="2"/>
    </row>
    <row r="340" spans="4:8" ht="15.75" customHeight="1" x14ac:dyDescent="0.3">
      <c r="D340" s="2"/>
      <c r="G340" s="2"/>
      <c r="H340" s="2"/>
    </row>
    <row r="341" spans="4:8" ht="15.75" customHeight="1" x14ac:dyDescent="0.3">
      <c r="D341" s="2"/>
      <c r="G341" s="2"/>
      <c r="H341" s="2"/>
    </row>
    <row r="342" spans="4:8" ht="15.75" customHeight="1" x14ac:dyDescent="0.3">
      <c r="D342" s="2"/>
      <c r="G342" s="2"/>
      <c r="H342" s="2"/>
    </row>
    <row r="343" spans="4:8" ht="15.75" customHeight="1" x14ac:dyDescent="0.3">
      <c r="D343" s="2"/>
      <c r="G343" s="2"/>
      <c r="H343" s="2"/>
    </row>
    <row r="344" spans="4:8" ht="15.75" customHeight="1" x14ac:dyDescent="0.3">
      <c r="D344" s="2"/>
      <c r="G344" s="2"/>
      <c r="H344" s="2"/>
    </row>
    <row r="345" spans="4:8" ht="15.75" customHeight="1" x14ac:dyDescent="0.3">
      <c r="D345" s="2"/>
      <c r="G345" s="2"/>
      <c r="H345" s="2"/>
    </row>
    <row r="346" spans="4:8" ht="15.75" customHeight="1" x14ac:dyDescent="0.3">
      <c r="D346" s="2"/>
      <c r="G346" s="2"/>
      <c r="H346" s="2"/>
    </row>
    <row r="347" spans="4:8" ht="15.75" customHeight="1" x14ac:dyDescent="0.3">
      <c r="D347" s="2"/>
      <c r="G347" s="2"/>
      <c r="H347" s="2"/>
    </row>
    <row r="348" spans="4:8" ht="15.75" customHeight="1" x14ac:dyDescent="0.3">
      <c r="D348" s="2"/>
      <c r="G348" s="2"/>
      <c r="H348" s="2"/>
    </row>
    <row r="349" spans="4:8" ht="15.75" customHeight="1" x14ac:dyDescent="0.3">
      <c r="D349" s="2"/>
      <c r="G349" s="2"/>
      <c r="H349" s="2"/>
    </row>
    <row r="350" spans="4:8" ht="15.75" customHeight="1" x14ac:dyDescent="0.3">
      <c r="D350" s="2"/>
      <c r="G350" s="2"/>
      <c r="H350" s="2"/>
    </row>
    <row r="351" spans="4:8" ht="15.75" customHeight="1" x14ac:dyDescent="0.3">
      <c r="D351" s="2"/>
      <c r="G351" s="2"/>
      <c r="H351" s="2"/>
    </row>
    <row r="352" spans="4:8" ht="15.75" customHeight="1" x14ac:dyDescent="0.3">
      <c r="D352" s="2"/>
      <c r="G352" s="2"/>
      <c r="H352" s="2"/>
    </row>
    <row r="353" spans="4:8" ht="15.75" customHeight="1" x14ac:dyDescent="0.3">
      <c r="D353" s="2"/>
      <c r="G353" s="2"/>
      <c r="H353" s="2"/>
    </row>
    <row r="354" spans="4:8" ht="15.75" customHeight="1" x14ac:dyDescent="0.3">
      <c r="D354" s="2"/>
      <c r="G354" s="2"/>
      <c r="H354" s="2"/>
    </row>
    <row r="355" spans="4:8" ht="15.75" customHeight="1" x14ac:dyDescent="0.3">
      <c r="D355" s="2"/>
      <c r="G355" s="2"/>
      <c r="H355" s="2"/>
    </row>
    <row r="356" spans="4:8" ht="15.75" customHeight="1" x14ac:dyDescent="0.3">
      <c r="D356" s="2"/>
      <c r="G356" s="2"/>
      <c r="H356" s="2"/>
    </row>
    <row r="357" spans="4:8" ht="15.75" customHeight="1" x14ac:dyDescent="0.3">
      <c r="D357" s="2"/>
      <c r="G357" s="2"/>
      <c r="H357" s="2"/>
    </row>
    <row r="358" spans="4:8" ht="15.75" customHeight="1" x14ac:dyDescent="0.3">
      <c r="D358" s="2"/>
      <c r="G358" s="2"/>
      <c r="H358" s="2"/>
    </row>
    <row r="359" spans="4:8" ht="15.75" customHeight="1" x14ac:dyDescent="0.3">
      <c r="D359" s="2"/>
      <c r="G359" s="2"/>
      <c r="H359" s="2"/>
    </row>
    <row r="360" spans="4:8" ht="15.75" customHeight="1" x14ac:dyDescent="0.3">
      <c r="D360" s="2"/>
      <c r="G360" s="2"/>
      <c r="H360" s="2"/>
    </row>
    <row r="361" spans="4:8" ht="15.75" customHeight="1" x14ac:dyDescent="0.3">
      <c r="D361" s="2"/>
      <c r="G361" s="2"/>
      <c r="H361" s="2"/>
    </row>
    <row r="362" spans="4:8" ht="15.75" customHeight="1" x14ac:dyDescent="0.3">
      <c r="D362" s="2"/>
      <c r="G362" s="2"/>
      <c r="H362" s="2"/>
    </row>
    <row r="363" spans="4:8" ht="15.75" customHeight="1" x14ac:dyDescent="0.3">
      <c r="D363" s="2"/>
      <c r="G363" s="2"/>
      <c r="H363" s="2"/>
    </row>
    <row r="364" spans="4:8" ht="15.75" customHeight="1" x14ac:dyDescent="0.3">
      <c r="D364" s="2"/>
      <c r="G364" s="2"/>
      <c r="H364" s="2"/>
    </row>
    <row r="365" spans="4:8" ht="15.75" customHeight="1" x14ac:dyDescent="0.3">
      <c r="D365" s="2"/>
      <c r="G365" s="2"/>
      <c r="H365" s="2"/>
    </row>
    <row r="366" spans="4:8" ht="15.75" customHeight="1" x14ac:dyDescent="0.3">
      <c r="D366" s="2"/>
      <c r="G366" s="2"/>
      <c r="H366" s="2"/>
    </row>
    <row r="367" spans="4:8" ht="15.75" customHeight="1" x14ac:dyDescent="0.3">
      <c r="D367" s="2"/>
      <c r="G367" s="2"/>
      <c r="H367" s="2"/>
    </row>
    <row r="368" spans="4:8" ht="15.75" customHeight="1" x14ac:dyDescent="0.3">
      <c r="D368" s="2"/>
      <c r="G368" s="2"/>
      <c r="H368" s="2"/>
    </row>
    <row r="369" spans="4:8" ht="15.75" customHeight="1" x14ac:dyDescent="0.3">
      <c r="D369" s="2"/>
      <c r="G369" s="2"/>
      <c r="H369" s="2"/>
    </row>
    <row r="370" spans="4:8" ht="15.75" customHeight="1" x14ac:dyDescent="0.3">
      <c r="D370" s="2"/>
      <c r="G370" s="2"/>
      <c r="H370" s="2"/>
    </row>
    <row r="371" spans="4:8" ht="15.75" customHeight="1" x14ac:dyDescent="0.3">
      <c r="D371" s="2"/>
      <c r="G371" s="2"/>
      <c r="H371" s="2"/>
    </row>
    <row r="372" spans="4:8" ht="15.75" customHeight="1" x14ac:dyDescent="0.3">
      <c r="D372" s="2"/>
      <c r="G372" s="2"/>
      <c r="H372" s="2"/>
    </row>
    <row r="373" spans="4:8" ht="15.75" customHeight="1" x14ac:dyDescent="0.3">
      <c r="D373" s="2"/>
      <c r="G373" s="2"/>
      <c r="H373" s="2"/>
    </row>
    <row r="374" spans="4:8" ht="15.75" customHeight="1" x14ac:dyDescent="0.3">
      <c r="D374" s="2"/>
      <c r="G374" s="2"/>
      <c r="H374" s="2"/>
    </row>
    <row r="375" spans="4:8" ht="15.75" customHeight="1" x14ac:dyDescent="0.3">
      <c r="D375" s="2"/>
      <c r="G375" s="2"/>
      <c r="H375" s="2"/>
    </row>
    <row r="376" spans="4:8" ht="15.75" customHeight="1" x14ac:dyDescent="0.3">
      <c r="D376" s="2"/>
      <c r="G376" s="2"/>
      <c r="H376" s="2"/>
    </row>
    <row r="377" spans="4:8" ht="15.75" customHeight="1" x14ac:dyDescent="0.3">
      <c r="D377" s="2"/>
      <c r="G377" s="2"/>
      <c r="H377" s="2"/>
    </row>
    <row r="378" spans="4:8" ht="15.75" customHeight="1" x14ac:dyDescent="0.3">
      <c r="D378" s="2"/>
      <c r="G378" s="2"/>
      <c r="H378" s="2"/>
    </row>
    <row r="379" spans="4:8" ht="15.75" customHeight="1" x14ac:dyDescent="0.3">
      <c r="D379" s="2"/>
      <c r="G379" s="2"/>
      <c r="H379" s="2"/>
    </row>
    <row r="380" spans="4:8" ht="15.75" customHeight="1" x14ac:dyDescent="0.3">
      <c r="D380" s="2"/>
      <c r="G380" s="2"/>
      <c r="H380" s="2"/>
    </row>
    <row r="381" spans="4:8" ht="15.75" customHeight="1" x14ac:dyDescent="0.3">
      <c r="D381" s="2"/>
      <c r="G381" s="2"/>
      <c r="H381" s="2"/>
    </row>
    <row r="382" spans="4:8" ht="15.75" customHeight="1" x14ac:dyDescent="0.3">
      <c r="D382" s="2"/>
      <c r="G382" s="2"/>
      <c r="H382" s="2"/>
    </row>
    <row r="383" spans="4:8" ht="15.75" customHeight="1" x14ac:dyDescent="0.3">
      <c r="D383" s="2"/>
      <c r="G383" s="2"/>
      <c r="H383" s="2"/>
    </row>
    <row r="384" spans="4:8" ht="15.75" customHeight="1" x14ac:dyDescent="0.3">
      <c r="D384" s="2"/>
      <c r="G384" s="2"/>
      <c r="H384" s="2"/>
    </row>
    <row r="385" spans="4:8" ht="15.75" customHeight="1" x14ac:dyDescent="0.3">
      <c r="D385" s="2"/>
      <c r="G385" s="2"/>
      <c r="H385" s="2"/>
    </row>
    <row r="386" spans="4:8" ht="15.75" customHeight="1" x14ac:dyDescent="0.3">
      <c r="D386" s="2"/>
      <c r="G386" s="2"/>
      <c r="H386" s="2"/>
    </row>
    <row r="387" spans="4:8" ht="15.75" customHeight="1" x14ac:dyDescent="0.3">
      <c r="D387" s="2"/>
      <c r="G387" s="2"/>
      <c r="H387" s="2"/>
    </row>
    <row r="388" spans="4:8" ht="15.75" customHeight="1" x14ac:dyDescent="0.3">
      <c r="D388" s="2"/>
      <c r="G388" s="2"/>
      <c r="H388" s="2"/>
    </row>
    <row r="389" spans="4:8" ht="15.75" customHeight="1" x14ac:dyDescent="0.3">
      <c r="D389" s="2"/>
      <c r="G389" s="2"/>
      <c r="H389" s="2"/>
    </row>
    <row r="390" spans="4:8" ht="15.75" customHeight="1" x14ac:dyDescent="0.3">
      <c r="D390" s="2"/>
      <c r="G390" s="2"/>
      <c r="H390" s="2"/>
    </row>
    <row r="391" spans="4:8" ht="15.75" customHeight="1" x14ac:dyDescent="0.3">
      <c r="D391" s="2"/>
      <c r="G391" s="2"/>
      <c r="H391" s="2"/>
    </row>
    <row r="392" spans="4:8" ht="15.75" customHeight="1" x14ac:dyDescent="0.3">
      <c r="D392" s="2"/>
      <c r="G392" s="2"/>
      <c r="H392" s="2"/>
    </row>
    <row r="393" spans="4:8" ht="15.75" customHeight="1" x14ac:dyDescent="0.3">
      <c r="D393" s="2"/>
      <c r="G393" s="2"/>
      <c r="H393" s="2"/>
    </row>
    <row r="394" spans="4:8" ht="15.75" customHeight="1" x14ac:dyDescent="0.3">
      <c r="D394" s="2"/>
      <c r="G394" s="2"/>
      <c r="H394" s="2"/>
    </row>
    <row r="395" spans="4:8" ht="15.75" customHeight="1" x14ac:dyDescent="0.3">
      <c r="D395" s="2"/>
      <c r="G395" s="2"/>
      <c r="H395" s="2"/>
    </row>
    <row r="396" spans="4:8" ht="15.75" customHeight="1" x14ac:dyDescent="0.3">
      <c r="D396" s="2"/>
      <c r="G396" s="2"/>
      <c r="H396" s="2"/>
    </row>
    <row r="397" spans="4:8" ht="15.75" customHeight="1" x14ac:dyDescent="0.3">
      <c r="D397" s="2"/>
      <c r="G397" s="2"/>
      <c r="H397" s="2"/>
    </row>
    <row r="398" spans="4:8" ht="15.75" customHeight="1" x14ac:dyDescent="0.3">
      <c r="D398" s="2"/>
      <c r="G398" s="2"/>
      <c r="H398" s="2"/>
    </row>
    <row r="399" spans="4:8" ht="15.75" customHeight="1" x14ac:dyDescent="0.3">
      <c r="D399" s="2"/>
      <c r="G399" s="2"/>
      <c r="H399" s="2"/>
    </row>
    <row r="400" spans="4:8" ht="15.75" customHeight="1" x14ac:dyDescent="0.3">
      <c r="D400" s="2"/>
      <c r="G400" s="2"/>
      <c r="H400" s="2"/>
    </row>
    <row r="401" spans="4:8" ht="15.75" customHeight="1" x14ac:dyDescent="0.3">
      <c r="D401" s="2"/>
      <c r="G401" s="2"/>
      <c r="H401" s="2"/>
    </row>
    <row r="402" spans="4:8" ht="15.75" customHeight="1" x14ac:dyDescent="0.3">
      <c r="D402" s="2"/>
      <c r="G402" s="2"/>
      <c r="H402" s="2"/>
    </row>
    <row r="403" spans="4:8" ht="15.75" customHeight="1" x14ac:dyDescent="0.3">
      <c r="D403" s="2"/>
      <c r="G403" s="2"/>
      <c r="H403" s="2"/>
    </row>
    <row r="404" spans="4:8" ht="15.75" customHeight="1" x14ac:dyDescent="0.3">
      <c r="D404" s="2"/>
      <c r="G404" s="2"/>
      <c r="H404" s="2"/>
    </row>
    <row r="405" spans="4:8" ht="15.75" customHeight="1" x14ac:dyDescent="0.3">
      <c r="D405" s="2"/>
      <c r="G405" s="2"/>
      <c r="H405" s="2"/>
    </row>
    <row r="406" spans="4:8" ht="15.75" customHeight="1" x14ac:dyDescent="0.3">
      <c r="D406" s="2"/>
      <c r="G406" s="2"/>
      <c r="H406" s="2"/>
    </row>
    <row r="407" spans="4:8" ht="15.75" customHeight="1" x14ac:dyDescent="0.3">
      <c r="D407" s="2"/>
      <c r="G407" s="2"/>
      <c r="H407" s="2"/>
    </row>
    <row r="408" spans="4:8" ht="15.75" customHeight="1" x14ac:dyDescent="0.3">
      <c r="D408" s="2"/>
      <c r="G408" s="2"/>
      <c r="H408" s="2"/>
    </row>
    <row r="409" spans="4:8" ht="15.75" customHeight="1" x14ac:dyDescent="0.3">
      <c r="D409" s="2"/>
      <c r="G409" s="2"/>
      <c r="H409" s="2"/>
    </row>
    <row r="410" spans="4:8" ht="15.75" customHeight="1" x14ac:dyDescent="0.3">
      <c r="D410" s="2"/>
      <c r="G410" s="2"/>
      <c r="H410" s="2"/>
    </row>
    <row r="411" spans="4:8" ht="15.75" customHeight="1" x14ac:dyDescent="0.3">
      <c r="D411" s="2"/>
      <c r="G411" s="2"/>
      <c r="H411" s="2"/>
    </row>
    <row r="412" spans="4:8" ht="15.75" customHeight="1" x14ac:dyDescent="0.3">
      <c r="D412" s="2"/>
      <c r="G412" s="2"/>
      <c r="H412" s="2"/>
    </row>
    <row r="413" spans="4:8" ht="15.75" customHeight="1" x14ac:dyDescent="0.3">
      <c r="D413" s="2"/>
      <c r="G413" s="2"/>
      <c r="H413" s="2"/>
    </row>
    <row r="414" spans="4:8" ht="15.75" customHeight="1" x14ac:dyDescent="0.3">
      <c r="D414" s="2"/>
      <c r="G414" s="2"/>
      <c r="H414" s="2"/>
    </row>
    <row r="415" spans="4:8" ht="15.75" customHeight="1" x14ac:dyDescent="0.3">
      <c r="D415" s="2"/>
      <c r="G415" s="2"/>
      <c r="H415" s="2"/>
    </row>
    <row r="416" spans="4:8" ht="15.75" customHeight="1" x14ac:dyDescent="0.3">
      <c r="D416" s="2"/>
      <c r="G416" s="2"/>
      <c r="H416" s="2"/>
    </row>
    <row r="417" spans="4:8" ht="15.75" customHeight="1" x14ac:dyDescent="0.3">
      <c r="D417" s="2"/>
      <c r="G417" s="2"/>
      <c r="H417" s="2"/>
    </row>
    <row r="418" spans="4:8" ht="15.75" customHeight="1" x14ac:dyDescent="0.3">
      <c r="D418" s="2"/>
      <c r="G418" s="2"/>
      <c r="H418" s="2"/>
    </row>
    <row r="419" spans="4:8" ht="15.75" customHeight="1" x14ac:dyDescent="0.3">
      <c r="D419" s="2"/>
      <c r="G419" s="2"/>
      <c r="H419" s="2"/>
    </row>
    <row r="420" spans="4:8" ht="15.75" customHeight="1" x14ac:dyDescent="0.3">
      <c r="D420" s="2"/>
      <c r="G420" s="2"/>
      <c r="H420" s="2"/>
    </row>
    <row r="421" spans="4:8" ht="15.75" customHeight="1" x14ac:dyDescent="0.3">
      <c r="D421" s="2"/>
      <c r="G421" s="2"/>
      <c r="H421" s="2"/>
    </row>
    <row r="422" spans="4:8" ht="15.75" customHeight="1" x14ac:dyDescent="0.3">
      <c r="D422" s="2"/>
      <c r="G422" s="2"/>
      <c r="H422" s="2"/>
    </row>
    <row r="423" spans="4:8" ht="15.75" customHeight="1" x14ac:dyDescent="0.3">
      <c r="D423" s="2"/>
      <c r="G423" s="2"/>
      <c r="H423" s="2"/>
    </row>
    <row r="424" spans="4:8" ht="15.75" customHeight="1" x14ac:dyDescent="0.3">
      <c r="D424" s="2"/>
      <c r="G424" s="2"/>
      <c r="H424" s="2"/>
    </row>
    <row r="425" spans="4:8" ht="15.75" customHeight="1" x14ac:dyDescent="0.3">
      <c r="D425" s="2"/>
      <c r="G425" s="2"/>
      <c r="H425" s="2"/>
    </row>
    <row r="426" spans="4:8" ht="15.75" customHeight="1" x14ac:dyDescent="0.3">
      <c r="D426" s="2"/>
      <c r="G426" s="2"/>
      <c r="H426" s="2"/>
    </row>
    <row r="427" spans="4:8" ht="15.75" customHeight="1" x14ac:dyDescent="0.3">
      <c r="D427" s="2"/>
      <c r="G427" s="2"/>
      <c r="H427" s="2"/>
    </row>
    <row r="428" spans="4:8" ht="15.75" customHeight="1" x14ac:dyDescent="0.3">
      <c r="D428" s="2"/>
      <c r="G428" s="2"/>
      <c r="H428" s="2"/>
    </row>
    <row r="429" spans="4:8" ht="15.75" customHeight="1" x14ac:dyDescent="0.3">
      <c r="D429" s="2"/>
      <c r="G429" s="2"/>
      <c r="H429" s="2"/>
    </row>
    <row r="430" spans="4:8" ht="15.75" customHeight="1" x14ac:dyDescent="0.3">
      <c r="D430" s="2"/>
      <c r="G430" s="2"/>
      <c r="H430" s="2"/>
    </row>
    <row r="431" spans="4:8" ht="15.75" customHeight="1" x14ac:dyDescent="0.3">
      <c r="D431" s="2"/>
      <c r="G431" s="2"/>
      <c r="H431" s="2"/>
    </row>
    <row r="432" spans="4:8" ht="15.75" customHeight="1" x14ac:dyDescent="0.3">
      <c r="D432" s="2"/>
      <c r="G432" s="2"/>
      <c r="H432" s="2"/>
    </row>
    <row r="433" spans="4:8" ht="15.75" customHeight="1" x14ac:dyDescent="0.3">
      <c r="D433" s="2"/>
      <c r="G433" s="2"/>
      <c r="H433" s="2"/>
    </row>
    <row r="434" spans="4:8" ht="15.75" customHeight="1" x14ac:dyDescent="0.3">
      <c r="D434" s="2"/>
      <c r="G434" s="2"/>
      <c r="H434" s="2"/>
    </row>
    <row r="435" spans="4:8" ht="15.75" customHeight="1" x14ac:dyDescent="0.3">
      <c r="D435" s="2"/>
      <c r="G435" s="2"/>
      <c r="H435" s="2"/>
    </row>
    <row r="436" spans="4:8" ht="15.75" customHeight="1" x14ac:dyDescent="0.3">
      <c r="D436" s="2"/>
      <c r="G436" s="2"/>
      <c r="H436" s="2"/>
    </row>
    <row r="437" spans="4:8" ht="15.75" customHeight="1" x14ac:dyDescent="0.3">
      <c r="D437" s="2"/>
      <c r="G437" s="2"/>
      <c r="H437" s="2"/>
    </row>
    <row r="438" spans="4:8" ht="15.75" customHeight="1" x14ac:dyDescent="0.3">
      <c r="D438" s="2"/>
      <c r="G438" s="2"/>
      <c r="H438" s="2"/>
    </row>
    <row r="439" spans="4:8" ht="15.75" customHeight="1" x14ac:dyDescent="0.3">
      <c r="D439" s="2"/>
      <c r="G439" s="2"/>
      <c r="H439" s="2"/>
    </row>
    <row r="440" spans="4:8" ht="15.75" customHeight="1" x14ac:dyDescent="0.3">
      <c r="D440" s="2"/>
      <c r="G440" s="2"/>
      <c r="H440" s="2"/>
    </row>
    <row r="441" spans="4:8" ht="15.75" customHeight="1" x14ac:dyDescent="0.3">
      <c r="D441" s="2"/>
      <c r="G441" s="2"/>
      <c r="H441" s="2"/>
    </row>
    <row r="442" spans="4:8" ht="15.75" customHeight="1" x14ac:dyDescent="0.3">
      <c r="D442" s="2"/>
      <c r="G442" s="2"/>
      <c r="H442" s="2"/>
    </row>
    <row r="443" spans="4:8" ht="15.75" customHeight="1" x14ac:dyDescent="0.3">
      <c r="D443" s="2"/>
      <c r="G443" s="2"/>
      <c r="H443" s="2"/>
    </row>
    <row r="444" spans="4:8" ht="15.75" customHeight="1" x14ac:dyDescent="0.3">
      <c r="D444" s="2"/>
      <c r="G444" s="2"/>
      <c r="H444" s="2"/>
    </row>
    <row r="445" spans="4:8" ht="15.75" customHeight="1" x14ac:dyDescent="0.3">
      <c r="D445" s="2"/>
      <c r="G445" s="2"/>
      <c r="H445" s="2"/>
    </row>
    <row r="446" spans="4:8" ht="15.75" customHeight="1" x14ac:dyDescent="0.3">
      <c r="D446" s="2"/>
      <c r="G446" s="2"/>
      <c r="H446" s="2"/>
    </row>
    <row r="447" spans="4:8" ht="15.75" customHeight="1" x14ac:dyDescent="0.3">
      <c r="D447" s="2"/>
      <c r="G447" s="2"/>
      <c r="H447" s="2"/>
    </row>
    <row r="448" spans="4:8" ht="15.75" customHeight="1" x14ac:dyDescent="0.3">
      <c r="D448" s="2"/>
      <c r="G448" s="2"/>
      <c r="H448" s="2"/>
    </row>
    <row r="449" spans="4:8" ht="15.75" customHeight="1" x14ac:dyDescent="0.3">
      <c r="D449" s="2"/>
      <c r="G449" s="2"/>
      <c r="H449" s="2"/>
    </row>
    <row r="450" spans="4:8" ht="15.75" customHeight="1" x14ac:dyDescent="0.3">
      <c r="D450" s="2"/>
      <c r="G450" s="2"/>
      <c r="H450" s="2"/>
    </row>
    <row r="451" spans="4:8" ht="15.75" customHeight="1" x14ac:dyDescent="0.3">
      <c r="D451" s="2"/>
      <c r="G451" s="2"/>
      <c r="H451" s="2"/>
    </row>
    <row r="452" spans="4:8" ht="15.75" customHeight="1" x14ac:dyDescent="0.3">
      <c r="D452" s="2"/>
      <c r="G452" s="2"/>
      <c r="H452" s="2"/>
    </row>
    <row r="453" spans="4:8" ht="15.75" customHeight="1" x14ac:dyDescent="0.3">
      <c r="D453" s="2"/>
      <c r="G453" s="2"/>
      <c r="H453" s="2"/>
    </row>
    <row r="454" spans="4:8" ht="15.75" customHeight="1" x14ac:dyDescent="0.3">
      <c r="D454" s="2"/>
      <c r="G454" s="2"/>
      <c r="H454" s="2"/>
    </row>
    <row r="455" spans="4:8" ht="15.75" customHeight="1" x14ac:dyDescent="0.3">
      <c r="D455" s="2"/>
      <c r="G455" s="2"/>
      <c r="H455" s="2"/>
    </row>
    <row r="456" spans="4:8" ht="15.75" customHeight="1" x14ac:dyDescent="0.3">
      <c r="D456" s="2"/>
      <c r="G456" s="2"/>
      <c r="H456" s="2"/>
    </row>
    <row r="457" spans="4:8" ht="15.75" customHeight="1" x14ac:dyDescent="0.3">
      <c r="D457" s="2"/>
      <c r="G457" s="2"/>
      <c r="H457" s="2"/>
    </row>
    <row r="458" spans="4:8" ht="15.75" customHeight="1" x14ac:dyDescent="0.3">
      <c r="D458" s="2"/>
      <c r="G458" s="2"/>
      <c r="H458" s="2"/>
    </row>
    <row r="459" spans="4:8" ht="15.75" customHeight="1" x14ac:dyDescent="0.3">
      <c r="D459" s="2"/>
      <c r="G459" s="2"/>
      <c r="H459" s="2"/>
    </row>
    <row r="460" spans="4:8" ht="15.75" customHeight="1" x14ac:dyDescent="0.3">
      <c r="D460" s="2"/>
      <c r="G460" s="2"/>
      <c r="H460" s="2"/>
    </row>
    <row r="461" spans="4:8" ht="15.75" customHeight="1" x14ac:dyDescent="0.3">
      <c r="D461" s="2"/>
      <c r="G461" s="2"/>
      <c r="H461" s="2"/>
    </row>
    <row r="462" spans="4:8" ht="15.75" customHeight="1" x14ac:dyDescent="0.3">
      <c r="D462" s="2"/>
      <c r="G462" s="2"/>
      <c r="H462" s="2"/>
    </row>
    <row r="463" spans="4:8" ht="15.75" customHeight="1" x14ac:dyDescent="0.3">
      <c r="D463" s="2"/>
      <c r="G463" s="2"/>
      <c r="H463" s="2"/>
    </row>
    <row r="464" spans="4:8" ht="15.75" customHeight="1" x14ac:dyDescent="0.3">
      <c r="D464" s="2"/>
      <c r="G464" s="2"/>
      <c r="H464" s="2"/>
    </row>
    <row r="465" spans="4:8" ht="15.75" customHeight="1" x14ac:dyDescent="0.3">
      <c r="D465" s="2"/>
      <c r="G465" s="2"/>
      <c r="H465" s="2"/>
    </row>
    <row r="466" spans="4:8" ht="15.75" customHeight="1" x14ac:dyDescent="0.3">
      <c r="D466" s="2"/>
      <c r="G466" s="2"/>
      <c r="H466" s="2"/>
    </row>
    <row r="467" spans="4:8" ht="15.75" customHeight="1" x14ac:dyDescent="0.3">
      <c r="D467" s="2"/>
      <c r="G467" s="2"/>
      <c r="H467" s="2"/>
    </row>
    <row r="468" spans="4:8" ht="15.75" customHeight="1" x14ac:dyDescent="0.3">
      <c r="D468" s="2"/>
      <c r="G468" s="2"/>
      <c r="H468" s="2"/>
    </row>
    <row r="469" spans="4:8" ht="15.75" customHeight="1" x14ac:dyDescent="0.3">
      <c r="D469" s="2"/>
      <c r="G469" s="2"/>
      <c r="H469" s="2"/>
    </row>
    <row r="470" spans="4:8" ht="15.75" customHeight="1" x14ac:dyDescent="0.3">
      <c r="D470" s="2"/>
      <c r="G470" s="2"/>
      <c r="H470" s="2"/>
    </row>
    <row r="471" spans="4:8" ht="15.75" customHeight="1" x14ac:dyDescent="0.3">
      <c r="D471" s="2"/>
      <c r="G471" s="2"/>
      <c r="H471" s="2"/>
    </row>
    <row r="472" spans="4:8" ht="15.75" customHeight="1" x14ac:dyDescent="0.3">
      <c r="D472" s="2"/>
      <c r="G472" s="2"/>
      <c r="H472" s="2"/>
    </row>
    <row r="473" spans="4:8" ht="15.75" customHeight="1" x14ac:dyDescent="0.3">
      <c r="D473" s="2"/>
      <c r="G473" s="2"/>
      <c r="H473" s="2"/>
    </row>
    <row r="474" spans="4:8" ht="15.75" customHeight="1" x14ac:dyDescent="0.3">
      <c r="D474" s="2"/>
      <c r="G474" s="2"/>
      <c r="H474" s="2"/>
    </row>
    <row r="475" spans="4:8" ht="15.75" customHeight="1" x14ac:dyDescent="0.3">
      <c r="D475" s="2"/>
      <c r="G475" s="2"/>
      <c r="H475" s="2"/>
    </row>
    <row r="476" spans="4:8" ht="15.75" customHeight="1" x14ac:dyDescent="0.3">
      <c r="D476" s="2"/>
      <c r="G476" s="2"/>
      <c r="H476" s="2"/>
    </row>
    <row r="477" spans="4:8" ht="15.75" customHeight="1" x14ac:dyDescent="0.3">
      <c r="D477" s="2"/>
      <c r="G477" s="2"/>
      <c r="H477" s="2"/>
    </row>
    <row r="478" spans="4:8" ht="15.75" customHeight="1" x14ac:dyDescent="0.3">
      <c r="D478" s="2"/>
      <c r="G478" s="2"/>
      <c r="H478" s="2"/>
    </row>
    <row r="479" spans="4:8" ht="15.75" customHeight="1" x14ac:dyDescent="0.3">
      <c r="D479" s="2"/>
      <c r="G479" s="2"/>
      <c r="H479" s="2"/>
    </row>
    <row r="480" spans="4:8" ht="15.75" customHeight="1" x14ac:dyDescent="0.3">
      <c r="D480" s="2"/>
      <c r="G480" s="2"/>
      <c r="H480" s="2"/>
    </row>
    <row r="481" spans="4:8" ht="15.75" customHeight="1" x14ac:dyDescent="0.3">
      <c r="D481" s="2"/>
      <c r="G481" s="2"/>
      <c r="H481" s="2"/>
    </row>
    <row r="482" spans="4:8" ht="15.75" customHeight="1" x14ac:dyDescent="0.3">
      <c r="D482" s="2"/>
      <c r="G482" s="2"/>
      <c r="H482" s="2"/>
    </row>
    <row r="483" spans="4:8" ht="15.75" customHeight="1" x14ac:dyDescent="0.3">
      <c r="D483" s="2"/>
      <c r="G483" s="2"/>
      <c r="H483" s="2"/>
    </row>
    <row r="484" spans="4:8" ht="15.75" customHeight="1" x14ac:dyDescent="0.3">
      <c r="D484" s="2"/>
      <c r="G484" s="2"/>
      <c r="H484" s="2"/>
    </row>
    <row r="485" spans="4:8" ht="15.75" customHeight="1" x14ac:dyDescent="0.3">
      <c r="D485" s="2"/>
      <c r="G485" s="2"/>
      <c r="H485" s="2"/>
    </row>
    <row r="486" spans="4:8" ht="15.75" customHeight="1" x14ac:dyDescent="0.3">
      <c r="D486" s="2"/>
      <c r="G486" s="2"/>
      <c r="H486" s="2"/>
    </row>
    <row r="487" spans="4:8" ht="15.75" customHeight="1" x14ac:dyDescent="0.3">
      <c r="D487" s="2"/>
      <c r="G487" s="2"/>
      <c r="H487" s="2"/>
    </row>
    <row r="488" spans="4:8" ht="15.75" customHeight="1" x14ac:dyDescent="0.3">
      <c r="D488" s="2"/>
      <c r="G488" s="2"/>
      <c r="H488" s="2"/>
    </row>
    <row r="489" spans="4:8" ht="15.75" customHeight="1" x14ac:dyDescent="0.3">
      <c r="D489" s="2"/>
      <c r="G489" s="2"/>
      <c r="H489" s="2"/>
    </row>
    <row r="490" spans="4:8" ht="15.75" customHeight="1" x14ac:dyDescent="0.3">
      <c r="D490" s="2"/>
      <c r="G490" s="2"/>
      <c r="H490" s="2"/>
    </row>
    <row r="491" spans="4:8" ht="15.75" customHeight="1" x14ac:dyDescent="0.3">
      <c r="D491" s="2"/>
      <c r="G491" s="2"/>
      <c r="H491" s="2"/>
    </row>
    <row r="492" spans="4:8" ht="15.75" customHeight="1" x14ac:dyDescent="0.3">
      <c r="D492" s="2"/>
      <c r="G492" s="2"/>
      <c r="H492" s="2"/>
    </row>
    <row r="493" spans="4:8" ht="15.75" customHeight="1" x14ac:dyDescent="0.3">
      <c r="D493" s="2"/>
      <c r="G493" s="2"/>
      <c r="H493" s="2"/>
    </row>
    <row r="494" spans="4:8" ht="15.75" customHeight="1" x14ac:dyDescent="0.3">
      <c r="D494" s="2"/>
      <c r="G494" s="2"/>
      <c r="H494" s="2"/>
    </row>
    <row r="495" spans="4:8" ht="15.75" customHeight="1" x14ac:dyDescent="0.3">
      <c r="D495" s="2"/>
      <c r="G495" s="2"/>
      <c r="H495" s="2"/>
    </row>
    <row r="496" spans="4:8" ht="15.75" customHeight="1" x14ac:dyDescent="0.3">
      <c r="D496" s="2"/>
      <c r="G496" s="2"/>
      <c r="H496" s="2"/>
    </row>
    <row r="497" spans="4:8" ht="15.75" customHeight="1" x14ac:dyDescent="0.3">
      <c r="D497" s="2"/>
      <c r="G497" s="2"/>
      <c r="H497" s="2"/>
    </row>
    <row r="498" spans="4:8" ht="15.75" customHeight="1" x14ac:dyDescent="0.3">
      <c r="D498" s="2"/>
      <c r="G498" s="2"/>
      <c r="H498" s="2"/>
    </row>
    <row r="499" spans="4:8" ht="15.75" customHeight="1" x14ac:dyDescent="0.3">
      <c r="D499" s="2"/>
      <c r="G499" s="2"/>
      <c r="H499" s="2"/>
    </row>
    <row r="500" spans="4:8" ht="15.75" customHeight="1" x14ac:dyDescent="0.3">
      <c r="D500" s="2"/>
      <c r="G500" s="2"/>
      <c r="H500" s="2"/>
    </row>
    <row r="501" spans="4:8" ht="15.75" customHeight="1" x14ac:dyDescent="0.3">
      <c r="D501" s="2"/>
      <c r="G501" s="2"/>
      <c r="H501" s="2"/>
    </row>
    <row r="502" spans="4:8" ht="15.75" customHeight="1" x14ac:dyDescent="0.3">
      <c r="D502" s="2"/>
      <c r="G502" s="2"/>
      <c r="H502" s="2"/>
    </row>
    <row r="503" spans="4:8" ht="15.75" customHeight="1" x14ac:dyDescent="0.3">
      <c r="D503" s="2"/>
      <c r="G503" s="2"/>
      <c r="H503" s="2"/>
    </row>
    <row r="504" spans="4:8" ht="15.75" customHeight="1" x14ac:dyDescent="0.3">
      <c r="D504" s="2"/>
      <c r="G504" s="2"/>
      <c r="H504" s="2"/>
    </row>
    <row r="505" spans="4:8" ht="15.75" customHeight="1" x14ac:dyDescent="0.3">
      <c r="D505" s="2"/>
      <c r="G505" s="2"/>
      <c r="H505" s="2"/>
    </row>
    <row r="506" spans="4:8" ht="15.75" customHeight="1" x14ac:dyDescent="0.3">
      <c r="D506" s="2"/>
      <c r="G506" s="2"/>
      <c r="H506" s="2"/>
    </row>
    <row r="507" spans="4:8" ht="15.75" customHeight="1" x14ac:dyDescent="0.3">
      <c r="D507" s="2"/>
      <c r="G507" s="2"/>
      <c r="H507" s="2"/>
    </row>
    <row r="508" spans="4:8" ht="15.75" customHeight="1" x14ac:dyDescent="0.3">
      <c r="D508" s="2"/>
      <c r="G508" s="2"/>
      <c r="H508" s="2"/>
    </row>
    <row r="509" spans="4:8" ht="15.75" customHeight="1" x14ac:dyDescent="0.3">
      <c r="D509" s="2"/>
      <c r="G509" s="2"/>
      <c r="H509" s="2"/>
    </row>
    <row r="510" spans="4:8" ht="15.75" customHeight="1" x14ac:dyDescent="0.3">
      <c r="D510" s="2"/>
      <c r="G510" s="2"/>
      <c r="H510" s="2"/>
    </row>
    <row r="511" spans="4:8" ht="15.75" customHeight="1" x14ac:dyDescent="0.3">
      <c r="D511" s="2"/>
      <c r="G511" s="2"/>
      <c r="H511" s="2"/>
    </row>
    <row r="512" spans="4:8" ht="15.75" customHeight="1" x14ac:dyDescent="0.3">
      <c r="D512" s="2"/>
      <c r="G512" s="2"/>
      <c r="H512" s="2"/>
    </row>
    <row r="513" spans="4:8" ht="15.75" customHeight="1" x14ac:dyDescent="0.3">
      <c r="D513" s="2"/>
      <c r="G513" s="2"/>
      <c r="H513" s="2"/>
    </row>
    <row r="514" spans="4:8" ht="15.75" customHeight="1" x14ac:dyDescent="0.3">
      <c r="D514" s="2"/>
      <c r="G514" s="2"/>
      <c r="H514" s="2"/>
    </row>
    <row r="515" spans="4:8" ht="15.75" customHeight="1" x14ac:dyDescent="0.3">
      <c r="D515" s="2"/>
      <c r="G515" s="2"/>
      <c r="H515" s="2"/>
    </row>
    <row r="516" spans="4:8" ht="15.75" customHeight="1" x14ac:dyDescent="0.3">
      <c r="D516" s="2"/>
      <c r="G516" s="2"/>
      <c r="H516" s="2"/>
    </row>
    <row r="517" spans="4:8" ht="15.75" customHeight="1" x14ac:dyDescent="0.3">
      <c r="D517" s="2"/>
      <c r="G517" s="2"/>
      <c r="H517" s="2"/>
    </row>
    <row r="518" spans="4:8" ht="15.75" customHeight="1" x14ac:dyDescent="0.3">
      <c r="D518" s="2"/>
      <c r="G518" s="2"/>
      <c r="H518" s="2"/>
    </row>
    <row r="519" spans="4:8" ht="15.75" customHeight="1" x14ac:dyDescent="0.3">
      <c r="D519" s="2"/>
      <c r="G519" s="2"/>
      <c r="H519" s="2"/>
    </row>
    <row r="520" spans="4:8" ht="15.75" customHeight="1" x14ac:dyDescent="0.3">
      <c r="D520" s="2"/>
      <c r="G520" s="2"/>
      <c r="H520" s="2"/>
    </row>
    <row r="521" spans="4:8" ht="15.75" customHeight="1" x14ac:dyDescent="0.3">
      <c r="D521" s="2"/>
      <c r="G521" s="2"/>
      <c r="H521" s="2"/>
    </row>
    <row r="522" spans="4:8" ht="15.75" customHeight="1" x14ac:dyDescent="0.3">
      <c r="D522" s="2"/>
      <c r="G522" s="2"/>
      <c r="H522" s="2"/>
    </row>
    <row r="523" spans="4:8" ht="15.75" customHeight="1" x14ac:dyDescent="0.3">
      <c r="D523" s="2"/>
      <c r="G523" s="2"/>
      <c r="H523" s="2"/>
    </row>
    <row r="524" spans="4:8" ht="15.75" customHeight="1" x14ac:dyDescent="0.3">
      <c r="D524" s="2"/>
      <c r="G524" s="2"/>
      <c r="H524" s="2"/>
    </row>
    <row r="525" spans="4:8" ht="15.75" customHeight="1" x14ac:dyDescent="0.3">
      <c r="D525" s="2"/>
      <c r="G525" s="2"/>
      <c r="H525" s="2"/>
    </row>
    <row r="526" spans="4:8" ht="15.75" customHeight="1" x14ac:dyDescent="0.3">
      <c r="D526" s="2"/>
      <c r="G526" s="2"/>
      <c r="H526" s="2"/>
    </row>
    <row r="527" spans="4:8" ht="15.75" customHeight="1" x14ac:dyDescent="0.3">
      <c r="D527" s="2"/>
      <c r="G527" s="2"/>
      <c r="H527" s="2"/>
    </row>
    <row r="528" spans="4:8" ht="15.75" customHeight="1" x14ac:dyDescent="0.3">
      <c r="D528" s="2"/>
      <c r="G528" s="2"/>
      <c r="H528" s="2"/>
    </row>
    <row r="529" spans="4:8" ht="15.75" customHeight="1" x14ac:dyDescent="0.3">
      <c r="D529" s="2"/>
      <c r="G529" s="2"/>
      <c r="H529" s="2"/>
    </row>
    <row r="530" spans="4:8" ht="15.75" customHeight="1" x14ac:dyDescent="0.3">
      <c r="D530" s="2"/>
      <c r="G530" s="2"/>
      <c r="H530" s="2"/>
    </row>
    <row r="531" spans="4:8" ht="15.75" customHeight="1" x14ac:dyDescent="0.3">
      <c r="D531" s="2"/>
      <c r="G531" s="2"/>
      <c r="H531" s="2"/>
    </row>
    <row r="532" spans="4:8" ht="15.75" customHeight="1" x14ac:dyDescent="0.3">
      <c r="D532" s="2"/>
      <c r="G532" s="2"/>
      <c r="H532" s="2"/>
    </row>
    <row r="533" spans="4:8" ht="15.75" customHeight="1" x14ac:dyDescent="0.3">
      <c r="D533" s="2"/>
      <c r="G533" s="2"/>
      <c r="H533" s="2"/>
    </row>
    <row r="534" spans="4:8" ht="15.75" customHeight="1" x14ac:dyDescent="0.3">
      <c r="D534" s="2"/>
      <c r="G534" s="2"/>
      <c r="H534" s="2"/>
    </row>
    <row r="535" spans="4:8" ht="15.75" customHeight="1" x14ac:dyDescent="0.3">
      <c r="D535" s="2"/>
      <c r="G535" s="2"/>
      <c r="H535" s="2"/>
    </row>
    <row r="536" spans="4:8" ht="15.75" customHeight="1" x14ac:dyDescent="0.3">
      <c r="D536" s="2"/>
      <c r="G536" s="2"/>
      <c r="H536" s="2"/>
    </row>
    <row r="537" spans="4:8" ht="15.75" customHeight="1" x14ac:dyDescent="0.3">
      <c r="D537" s="2"/>
      <c r="G537" s="2"/>
      <c r="H537" s="2"/>
    </row>
    <row r="538" spans="4:8" ht="15.75" customHeight="1" x14ac:dyDescent="0.3">
      <c r="D538" s="2"/>
      <c r="G538" s="2"/>
      <c r="H538" s="2"/>
    </row>
    <row r="539" spans="4:8" ht="15.75" customHeight="1" x14ac:dyDescent="0.3">
      <c r="D539" s="2"/>
      <c r="G539" s="2"/>
      <c r="H539" s="2"/>
    </row>
    <row r="540" spans="4:8" ht="15.75" customHeight="1" x14ac:dyDescent="0.3">
      <c r="D540" s="2"/>
      <c r="G540" s="2"/>
      <c r="H540" s="2"/>
    </row>
    <row r="541" spans="4:8" ht="15.75" customHeight="1" x14ac:dyDescent="0.3">
      <c r="D541" s="2"/>
      <c r="G541" s="2"/>
      <c r="H541" s="2"/>
    </row>
    <row r="542" spans="4:8" ht="15.75" customHeight="1" x14ac:dyDescent="0.3">
      <c r="D542" s="2"/>
      <c r="G542" s="2"/>
      <c r="H542" s="2"/>
    </row>
    <row r="543" spans="4:8" ht="15.75" customHeight="1" x14ac:dyDescent="0.3">
      <c r="D543" s="2"/>
      <c r="G543" s="2"/>
      <c r="H543" s="2"/>
    </row>
    <row r="544" spans="4:8" ht="15.75" customHeight="1" x14ac:dyDescent="0.3">
      <c r="D544" s="2"/>
      <c r="G544" s="2"/>
      <c r="H544" s="2"/>
    </row>
    <row r="545" spans="4:8" ht="15.75" customHeight="1" x14ac:dyDescent="0.3">
      <c r="D545" s="2"/>
      <c r="G545" s="2"/>
      <c r="H545" s="2"/>
    </row>
    <row r="546" spans="4:8" ht="15.75" customHeight="1" x14ac:dyDescent="0.3">
      <c r="D546" s="2"/>
      <c r="G546" s="2"/>
      <c r="H546" s="2"/>
    </row>
    <row r="547" spans="4:8" ht="15.75" customHeight="1" x14ac:dyDescent="0.3">
      <c r="D547" s="2"/>
      <c r="G547" s="2"/>
      <c r="H547" s="2"/>
    </row>
    <row r="548" spans="4:8" ht="15.75" customHeight="1" x14ac:dyDescent="0.3">
      <c r="D548" s="2"/>
      <c r="G548" s="2"/>
      <c r="H548" s="2"/>
    </row>
    <row r="549" spans="4:8" ht="15.75" customHeight="1" x14ac:dyDescent="0.3">
      <c r="D549" s="2"/>
      <c r="G549" s="2"/>
      <c r="H549" s="2"/>
    </row>
    <row r="550" spans="4:8" ht="15.75" customHeight="1" x14ac:dyDescent="0.3">
      <c r="D550" s="2"/>
      <c r="G550" s="2"/>
      <c r="H550" s="2"/>
    </row>
    <row r="551" spans="4:8" ht="15.75" customHeight="1" x14ac:dyDescent="0.3">
      <c r="D551" s="2"/>
      <c r="G551" s="2"/>
      <c r="H551" s="2"/>
    </row>
    <row r="552" spans="4:8" ht="15.75" customHeight="1" x14ac:dyDescent="0.3">
      <c r="D552" s="2"/>
      <c r="G552" s="2"/>
      <c r="H552" s="2"/>
    </row>
    <row r="553" spans="4:8" ht="15.75" customHeight="1" x14ac:dyDescent="0.3">
      <c r="D553" s="2"/>
      <c r="G553" s="2"/>
      <c r="H553" s="2"/>
    </row>
    <row r="554" spans="4:8" ht="15.75" customHeight="1" x14ac:dyDescent="0.3">
      <c r="D554" s="2"/>
      <c r="G554" s="2"/>
      <c r="H554" s="2"/>
    </row>
    <row r="555" spans="4:8" ht="15.75" customHeight="1" x14ac:dyDescent="0.3">
      <c r="D555" s="2"/>
      <c r="G555" s="2"/>
      <c r="H555" s="2"/>
    </row>
    <row r="556" spans="4:8" ht="15.75" customHeight="1" x14ac:dyDescent="0.3">
      <c r="D556" s="2"/>
      <c r="G556" s="2"/>
      <c r="H556" s="2"/>
    </row>
    <row r="557" spans="4:8" ht="15.75" customHeight="1" x14ac:dyDescent="0.3">
      <c r="D557" s="2"/>
      <c r="G557" s="2"/>
      <c r="H557" s="2"/>
    </row>
    <row r="558" spans="4:8" ht="15.75" customHeight="1" x14ac:dyDescent="0.3">
      <c r="D558" s="2"/>
      <c r="G558" s="2"/>
      <c r="H558" s="2"/>
    </row>
    <row r="559" spans="4:8" ht="15.75" customHeight="1" x14ac:dyDescent="0.3">
      <c r="D559" s="2"/>
      <c r="G559" s="2"/>
      <c r="H559" s="2"/>
    </row>
    <row r="560" spans="4:8" ht="15.75" customHeight="1" x14ac:dyDescent="0.3">
      <c r="D560" s="2"/>
      <c r="G560" s="2"/>
      <c r="H560" s="2"/>
    </row>
    <row r="561" spans="4:8" ht="15.75" customHeight="1" x14ac:dyDescent="0.3">
      <c r="D561" s="2"/>
      <c r="G561" s="2"/>
      <c r="H561" s="2"/>
    </row>
    <row r="562" spans="4:8" ht="15.75" customHeight="1" x14ac:dyDescent="0.3">
      <c r="D562" s="2"/>
      <c r="G562" s="2"/>
      <c r="H562" s="2"/>
    </row>
    <row r="563" spans="4:8" ht="15.75" customHeight="1" x14ac:dyDescent="0.3">
      <c r="D563" s="2"/>
      <c r="G563" s="2"/>
      <c r="H563" s="2"/>
    </row>
    <row r="564" spans="4:8" ht="15.75" customHeight="1" x14ac:dyDescent="0.3">
      <c r="D564" s="2"/>
      <c r="G564" s="2"/>
      <c r="H564" s="2"/>
    </row>
    <row r="565" spans="4:8" ht="15.75" customHeight="1" x14ac:dyDescent="0.3">
      <c r="D565" s="2"/>
      <c r="G565" s="2"/>
      <c r="H565" s="2"/>
    </row>
    <row r="566" spans="4:8" ht="15.75" customHeight="1" x14ac:dyDescent="0.3">
      <c r="D566" s="2"/>
      <c r="G566" s="2"/>
      <c r="H566" s="2"/>
    </row>
    <row r="567" spans="4:8" ht="15.75" customHeight="1" x14ac:dyDescent="0.3">
      <c r="D567" s="2"/>
      <c r="G567" s="2"/>
      <c r="H567" s="2"/>
    </row>
    <row r="568" spans="4:8" ht="15.75" customHeight="1" x14ac:dyDescent="0.3">
      <c r="D568" s="2"/>
      <c r="G568" s="2"/>
      <c r="H568" s="2"/>
    </row>
    <row r="569" spans="4:8" ht="15.75" customHeight="1" x14ac:dyDescent="0.3">
      <c r="D569" s="2"/>
      <c r="G569" s="2"/>
      <c r="H569" s="2"/>
    </row>
    <row r="570" spans="4:8" ht="15.75" customHeight="1" x14ac:dyDescent="0.3">
      <c r="D570" s="2"/>
      <c r="G570" s="2"/>
      <c r="H570" s="2"/>
    </row>
    <row r="571" spans="4:8" ht="15.75" customHeight="1" x14ac:dyDescent="0.3">
      <c r="D571" s="2"/>
      <c r="G571" s="2"/>
      <c r="H571" s="2"/>
    </row>
    <row r="572" spans="4:8" ht="15.75" customHeight="1" x14ac:dyDescent="0.3">
      <c r="D572" s="2"/>
      <c r="G572" s="2"/>
      <c r="H572" s="2"/>
    </row>
    <row r="573" spans="4:8" ht="15.75" customHeight="1" x14ac:dyDescent="0.3">
      <c r="D573" s="2"/>
      <c r="G573" s="2"/>
      <c r="H573" s="2"/>
    </row>
    <row r="574" spans="4:8" ht="15.75" customHeight="1" x14ac:dyDescent="0.3">
      <c r="D574" s="2"/>
      <c r="G574" s="2"/>
      <c r="H574" s="2"/>
    </row>
    <row r="575" spans="4:8" ht="15.75" customHeight="1" x14ac:dyDescent="0.3">
      <c r="D575" s="2"/>
      <c r="G575" s="2"/>
      <c r="H575" s="2"/>
    </row>
    <row r="576" spans="4:8" ht="15.75" customHeight="1" x14ac:dyDescent="0.3">
      <c r="D576" s="2"/>
      <c r="G576" s="2"/>
      <c r="H576" s="2"/>
    </row>
    <row r="577" spans="4:8" ht="15.75" customHeight="1" x14ac:dyDescent="0.3">
      <c r="D577" s="2"/>
      <c r="G577" s="2"/>
      <c r="H577" s="2"/>
    </row>
    <row r="578" spans="4:8" ht="15.75" customHeight="1" x14ac:dyDescent="0.3">
      <c r="D578" s="2"/>
      <c r="G578" s="2"/>
      <c r="H578" s="2"/>
    </row>
    <row r="579" spans="4:8" ht="15.75" customHeight="1" x14ac:dyDescent="0.3">
      <c r="D579" s="2"/>
      <c r="G579" s="2"/>
      <c r="H579" s="2"/>
    </row>
    <row r="580" spans="4:8" ht="15.75" customHeight="1" x14ac:dyDescent="0.3">
      <c r="D580" s="2"/>
      <c r="G580" s="2"/>
      <c r="H580" s="2"/>
    </row>
    <row r="581" spans="4:8" ht="15.75" customHeight="1" x14ac:dyDescent="0.3">
      <c r="D581" s="2"/>
      <c r="G581" s="2"/>
      <c r="H581" s="2"/>
    </row>
    <row r="582" spans="4:8" ht="15.75" customHeight="1" x14ac:dyDescent="0.3">
      <c r="D582" s="2"/>
      <c r="G582" s="2"/>
      <c r="H582" s="2"/>
    </row>
    <row r="583" spans="4:8" ht="15.75" customHeight="1" x14ac:dyDescent="0.3">
      <c r="D583" s="2"/>
      <c r="G583" s="2"/>
      <c r="H583" s="2"/>
    </row>
    <row r="584" spans="4:8" ht="15.75" customHeight="1" x14ac:dyDescent="0.3">
      <c r="D584" s="2"/>
      <c r="G584" s="2"/>
      <c r="H584" s="2"/>
    </row>
    <row r="585" spans="4:8" ht="15.75" customHeight="1" x14ac:dyDescent="0.3">
      <c r="D585" s="2"/>
      <c r="G585" s="2"/>
      <c r="H585" s="2"/>
    </row>
    <row r="586" spans="4:8" ht="15.75" customHeight="1" x14ac:dyDescent="0.3">
      <c r="D586" s="2"/>
      <c r="G586" s="2"/>
      <c r="H586" s="2"/>
    </row>
    <row r="587" spans="4:8" ht="15.75" customHeight="1" x14ac:dyDescent="0.3">
      <c r="D587" s="2"/>
      <c r="G587" s="2"/>
      <c r="H587" s="2"/>
    </row>
    <row r="588" spans="4:8" ht="15.75" customHeight="1" x14ac:dyDescent="0.3">
      <c r="D588" s="2"/>
      <c r="G588" s="2"/>
      <c r="H588" s="2"/>
    </row>
    <row r="589" spans="4:8" ht="15.75" customHeight="1" x14ac:dyDescent="0.3">
      <c r="D589" s="2"/>
      <c r="G589" s="2"/>
      <c r="H589" s="2"/>
    </row>
    <row r="590" spans="4:8" ht="15.75" customHeight="1" x14ac:dyDescent="0.3">
      <c r="D590" s="2"/>
      <c r="G590" s="2"/>
      <c r="H590" s="2"/>
    </row>
    <row r="591" spans="4:8" ht="15.75" customHeight="1" x14ac:dyDescent="0.3">
      <c r="D591" s="2"/>
      <c r="G591" s="2"/>
      <c r="H591" s="2"/>
    </row>
    <row r="592" spans="4:8" ht="15.75" customHeight="1" x14ac:dyDescent="0.3">
      <c r="D592" s="2"/>
      <c r="G592" s="2"/>
      <c r="H592" s="2"/>
    </row>
    <row r="593" spans="4:8" ht="15.75" customHeight="1" x14ac:dyDescent="0.3">
      <c r="D593" s="2"/>
      <c r="G593" s="2"/>
      <c r="H593" s="2"/>
    </row>
    <row r="594" spans="4:8" ht="15.75" customHeight="1" x14ac:dyDescent="0.3">
      <c r="D594" s="2"/>
      <c r="G594" s="2"/>
      <c r="H594" s="2"/>
    </row>
    <row r="595" spans="4:8" ht="15.75" customHeight="1" x14ac:dyDescent="0.3">
      <c r="D595" s="2"/>
      <c r="G595" s="2"/>
      <c r="H595" s="2"/>
    </row>
    <row r="596" spans="4:8" ht="15.75" customHeight="1" x14ac:dyDescent="0.3">
      <c r="D596" s="2"/>
      <c r="G596" s="2"/>
      <c r="H596" s="2"/>
    </row>
    <row r="597" spans="4:8" ht="15.75" customHeight="1" x14ac:dyDescent="0.3">
      <c r="D597" s="2"/>
      <c r="G597" s="2"/>
      <c r="H597" s="2"/>
    </row>
    <row r="598" spans="4:8" ht="15.75" customHeight="1" x14ac:dyDescent="0.3">
      <c r="D598" s="2"/>
      <c r="G598" s="2"/>
      <c r="H598" s="2"/>
    </row>
    <row r="599" spans="4:8" ht="15.75" customHeight="1" x14ac:dyDescent="0.3">
      <c r="D599" s="2"/>
      <c r="G599" s="2"/>
      <c r="H599" s="2"/>
    </row>
    <row r="600" spans="4:8" ht="15.75" customHeight="1" x14ac:dyDescent="0.3">
      <c r="D600" s="2"/>
      <c r="G600" s="2"/>
      <c r="H600" s="2"/>
    </row>
    <row r="601" spans="4:8" ht="15.75" customHeight="1" x14ac:dyDescent="0.3">
      <c r="D601" s="2"/>
      <c r="G601" s="2"/>
      <c r="H601" s="2"/>
    </row>
    <row r="602" spans="4:8" ht="15.75" customHeight="1" x14ac:dyDescent="0.3">
      <c r="D602" s="2"/>
      <c r="G602" s="2"/>
      <c r="H602" s="2"/>
    </row>
    <row r="603" spans="4:8" ht="15.75" customHeight="1" x14ac:dyDescent="0.3">
      <c r="D603" s="2"/>
      <c r="G603" s="2"/>
      <c r="H603" s="2"/>
    </row>
    <row r="604" spans="4:8" ht="15.75" customHeight="1" x14ac:dyDescent="0.3">
      <c r="D604" s="2"/>
      <c r="G604" s="2"/>
      <c r="H604" s="2"/>
    </row>
    <row r="605" spans="4:8" ht="15.75" customHeight="1" x14ac:dyDescent="0.3">
      <c r="D605" s="2"/>
      <c r="G605" s="2"/>
      <c r="H605" s="2"/>
    </row>
    <row r="606" spans="4:8" ht="15.75" customHeight="1" x14ac:dyDescent="0.3">
      <c r="D606" s="2"/>
      <c r="G606" s="2"/>
      <c r="H606" s="2"/>
    </row>
    <row r="607" spans="4:8" ht="15.75" customHeight="1" x14ac:dyDescent="0.3">
      <c r="D607" s="2"/>
      <c r="G607" s="2"/>
      <c r="H607" s="2"/>
    </row>
    <row r="608" spans="4:8" ht="15.75" customHeight="1" x14ac:dyDescent="0.3">
      <c r="D608" s="2"/>
      <c r="G608" s="2"/>
      <c r="H608" s="2"/>
    </row>
    <row r="609" spans="4:8" ht="15.75" customHeight="1" x14ac:dyDescent="0.3">
      <c r="D609" s="2"/>
      <c r="G609" s="2"/>
      <c r="H609" s="2"/>
    </row>
    <row r="610" spans="4:8" ht="15.75" customHeight="1" x14ac:dyDescent="0.3">
      <c r="D610" s="2"/>
      <c r="G610" s="2"/>
      <c r="H610" s="2"/>
    </row>
    <row r="611" spans="4:8" ht="15.75" customHeight="1" x14ac:dyDescent="0.3">
      <c r="D611" s="2"/>
      <c r="G611" s="2"/>
      <c r="H611" s="2"/>
    </row>
    <row r="612" spans="4:8" ht="15.75" customHeight="1" x14ac:dyDescent="0.3">
      <c r="D612" s="2"/>
      <c r="G612" s="2"/>
      <c r="H612" s="2"/>
    </row>
    <row r="613" spans="4:8" ht="15.75" customHeight="1" x14ac:dyDescent="0.3">
      <c r="D613" s="2"/>
      <c r="G613" s="2"/>
      <c r="H613" s="2"/>
    </row>
    <row r="614" spans="4:8" ht="15.75" customHeight="1" x14ac:dyDescent="0.3">
      <c r="D614" s="2"/>
      <c r="G614" s="2"/>
      <c r="H614" s="2"/>
    </row>
    <row r="615" spans="4:8" ht="15.75" customHeight="1" x14ac:dyDescent="0.3">
      <c r="D615" s="2"/>
      <c r="G615" s="2"/>
      <c r="H615" s="2"/>
    </row>
    <row r="616" spans="4:8" ht="15.75" customHeight="1" x14ac:dyDescent="0.3">
      <c r="D616" s="2"/>
      <c r="G616" s="2"/>
      <c r="H616" s="2"/>
    </row>
    <row r="617" spans="4:8" ht="15.75" customHeight="1" x14ac:dyDescent="0.3">
      <c r="D617" s="2"/>
      <c r="G617" s="2"/>
      <c r="H617" s="2"/>
    </row>
    <row r="618" spans="4:8" ht="15.75" customHeight="1" x14ac:dyDescent="0.3">
      <c r="D618" s="2"/>
      <c r="G618" s="2"/>
      <c r="H618" s="2"/>
    </row>
    <row r="619" spans="4:8" ht="15.75" customHeight="1" x14ac:dyDescent="0.3">
      <c r="D619" s="2"/>
      <c r="G619" s="2"/>
      <c r="H619" s="2"/>
    </row>
    <row r="620" spans="4:8" ht="15.75" customHeight="1" x14ac:dyDescent="0.3">
      <c r="D620" s="2"/>
      <c r="G620" s="2"/>
      <c r="H620" s="2"/>
    </row>
    <row r="621" spans="4:8" ht="15.75" customHeight="1" x14ac:dyDescent="0.3">
      <c r="D621" s="2"/>
      <c r="G621" s="2"/>
      <c r="H621" s="2"/>
    </row>
    <row r="622" spans="4:8" ht="15.75" customHeight="1" x14ac:dyDescent="0.3">
      <c r="D622" s="2"/>
      <c r="G622" s="2"/>
      <c r="H622" s="2"/>
    </row>
    <row r="623" spans="4:8" ht="15.75" customHeight="1" x14ac:dyDescent="0.3">
      <c r="D623" s="2"/>
      <c r="G623" s="2"/>
      <c r="H623" s="2"/>
    </row>
    <row r="624" spans="4:8" ht="15.75" customHeight="1" x14ac:dyDescent="0.3">
      <c r="D624" s="2"/>
      <c r="G624" s="2"/>
      <c r="H624" s="2"/>
    </row>
    <row r="625" spans="4:8" ht="15.75" customHeight="1" x14ac:dyDescent="0.3">
      <c r="D625" s="2"/>
      <c r="G625" s="2"/>
      <c r="H625" s="2"/>
    </row>
    <row r="626" spans="4:8" ht="15.75" customHeight="1" x14ac:dyDescent="0.3">
      <c r="D626" s="2"/>
      <c r="G626" s="2"/>
      <c r="H626" s="2"/>
    </row>
    <row r="627" spans="4:8" ht="15.75" customHeight="1" x14ac:dyDescent="0.3">
      <c r="D627" s="2"/>
      <c r="G627" s="2"/>
      <c r="H627" s="2"/>
    </row>
    <row r="628" spans="4:8" ht="15.75" customHeight="1" x14ac:dyDescent="0.3">
      <c r="D628" s="2"/>
      <c r="G628" s="2"/>
      <c r="H628" s="2"/>
    </row>
    <row r="629" spans="4:8" ht="15.75" customHeight="1" x14ac:dyDescent="0.3">
      <c r="D629" s="2"/>
      <c r="G629" s="2"/>
      <c r="H629" s="2"/>
    </row>
    <row r="630" spans="4:8" ht="15.75" customHeight="1" x14ac:dyDescent="0.3">
      <c r="D630" s="2"/>
      <c r="G630" s="2"/>
      <c r="H630" s="2"/>
    </row>
    <row r="631" spans="4:8" ht="15.75" customHeight="1" x14ac:dyDescent="0.3">
      <c r="D631" s="2"/>
      <c r="G631" s="2"/>
      <c r="H631" s="2"/>
    </row>
    <row r="632" spans="4:8" ht="15.75" customHeight="1" x14ac:dyDescent="0.3">
      <c r="D632" s="2"/>
      <c r="G632" s="2"/>
      <c r="H632" s="2"/>
    </row>
    <row r="633" spans="4:8" ht="15.75" customHeight="1" x14ac:dyDescent="0.3">
      <c r="D633" s="2"/>
      <c r="G633" s="2"/>
      <c r="H633" s="2"/>
    </row>
    <row r="634" spans="4:8" ht="15.75" customHeight="1" x14ac:dyDescent="0.3">
      <c r="D634" s="2"/>
      <c r="G634" s="2"/>
      <c r="H634" s="2"/>
    </row>
    <row r="635" spans="4:8" ht="15.75" customHeight="1" x14ac:dyDescent="0.3">
      <c r="D635" s="2"/>
      <c r="G635" s="2"/>
      <c r="H635" s="2"/>
    </row>
    <row r="636" spans="4:8" ht="15.75" customHeight="1" x14ac:dyDescent="0.3">
      <c r="D636" s="2"/>
      <c r="G636" s="2"/>
      <c r="H636" s="2"/>
    </row>
    <row r="637" spans="4:8" ht="15.75" customHeight="1" x14ac:dyDescent="0.3">
      <c r="D637" s="2"/>
      <c r="G637" s="2"/>
      <c r="H637" s="2"/>
    </row>
    <row r="638" spans="4:8" ht="15.75" customHeight="1" x14ac:dyDescent="0.3">
      <c r="D638" s="2"/>
      <c r="G638" s="2"/>
      <c r="H638" s="2"/>
    </row>
    <row r="639" spans="4:8" ht="15.75" customHeight="1" x14ac:dyDescent="0.3">
      <c r="D639" s="2"/>
      <c r="G639" s="2"/>
      <c r="H639" s="2"/>
    </row>
    <row r="640" spans="4:8" ht="15.75" customHeight="1" x14ac:dyDescent="0.3">
      <c r="D640" s="2"/>
      <c r="G640" s="2"/>
      <c r="H640" s="2"/>
    </row>
    <row r="641" spans="4:8" ht="15.75" customHeight="1" x14ac:dyDescent="0.3">
      <c r="D641" s="2"/>
      <c r="G641" s="2"/>
      <c r="H641" s="2"/>
    </row>
    <row r="642" spans="4:8" ht="15.75" customHeight="1" x14ac:dyDescent="0.3">
      <c r="D642" s="2"/>
      <c r="G642" s="2"/>
      <c r="H642" s="2"/>
    </row>
    <row r="643" spans="4:8" ht="15.75" customHeight="1" x14ac:dyDescent="0.3">
      <c r="D643" s="2"/>
      <c r="G643" s="2"/>
      <c r="H643" s="2"/>
    </row>
    <row r="644" spans="4:8" ht="15.75" customHeight="1" x14ac:dyDescent="0.3">
      <c r="D644" s="2"/>
      <c r="G644" s="2"/>
      <c r="H644" s="2"/>
    </row>
    <row r="645" spans="4:8" ht="15.75" customHeight="1" x14ac:dyDescent="0.3">
      <c r="D645" s="2"/>
      <c r="G645" s="2"/>
      <c r="H645" s="2"/>
    </row>
    <row r="646" spans="4:8" ht="15.75" customHeight="1" x14ac:dyDescent="0.3">
      <c r="D646" s="2"/>
      <c r="G646" s="2"/>
      <c r="H646" s="2"/>
    </row>
    <row r="647" spans="4:8" ht="15.75" customHeight="1" x14ac:dyDescent="0.3">
      <c r="D647" s="2"/>
      <c r="G647" s="2"/>
      <c r="H647" s="2"/>
    </row>
    <row r="648" spans="4:8" ht="15.75" customHeight="1" x14ac:dyDescent="0.3">
      <c r="D648" s="2"/>
      <c r="G648" s="2"/>
      <c r="H648" s="2"/>
    </row>
    <row r="649" spans="4:8" ht="15.75" customHeight="1" x14ac:dyDescent="0.3">
      <c r="D649" s="2"/>
      <c r="G649" s="2"/>
      <c r="H649" s="2"/>
    </row>
    <row r="650" spans="4:8" ht="15.75" customHeight="1" x14ac:dyDescent="0.3">
      <c r="D650" s="2"/>
      <c r="G650" s="2"/>
      <c r="H650" s="2"/>
    </row>
    <row r="651" spans="4:8" ht="15.75" customHeight="1" x14ac:dyDescent="0.3">
      <c r="D651" s="2"/>
      <c r="G651" s="2"/>
      <c r="H651" s="2"/>
    </row>
    <row r="652" spans="4:8" ht="15.75" customHeight="1" x14ac:dyDescent="0.3">
      <c r="D652" s="2"/>
      <c r="G652" s="2"/>
      <c r="H652" s="2"/>
    </row>
    <row r="653" spans="4:8" ht="15.75" customHeight="1" x14ac:dyDescent="0.3">
      <c r="D653" s="2"/>
      <c r="G653" s="2"/>
      <c r="H653" s="2"/>
    </row>
    <row r="654" spans="4:8" ht="15.75" customHeight="1" x14ac:dyDescent="0.3">
      <c r="D654" s="2"/>
      <c r="G654" s="2"/>
      <c r="H654" s="2"/>
    </row>
    <row r="655" spans="4:8" ht="15.75" customHeight="1" x14ac:dyDescent="0.3">
      <c r="D655" s="2"/>
      <c r="G655" s="2"/>
      <c r="H655" s="2"/>
    </row>
    <row r="656" spans="4:8" ht="15.75" customHeight="1" x14ac:dyDescent="0.3">
      <c r="D656" s="2"/>
      <c r="G656" s="2"/>
      <c r="H656" s="2"/>
    </row>
    <row r="657" spans="4:8" ht="15.75" customHeight="1" x14ac:dyDescent="0.3">
      <c r="D657" s="2"/>
      <c r="G657" s="2"/>
      <c r="H657" s="2"/>
    </row>
    <row r="658" spans="4:8" ht="15.75" customHeight="1" x14ac:dyDescent="0.3">
      <c r="D658" s="2"/>
      <c r="G658" s="2"/>
      <c r="H658" s="2"/>
    </row>
    <row r="659" spans="4:8" ht="15.75" customHeight="1" x14ac:dyDescent="0.3">
      <c r="D659" s="2"/>
      <c r="G659" s="2"/>
      <c r="H659" s="2"/>
    </row>
    <row r="660" spans="4:8" ht="15.75" customHeight="1" x14ac:dyDescent="0.3">
      <c r="D660" s="2"/>
      <c r="G660" s="2"/>
      <c r="H660" s="2"/>
    </row>
    <row r="661" spans="4:8" ht="15.75" customHeight="1" x14ac:dyDescent="0.3">
      <c r="D661" s="2"/>
      <c r="G661" s="2"/>
      <c r="H661" s="2"/>
    </row>
    <row r="662" spans="4:8" ht="15.75" customHeight="1" x14ac:dyDescent="0.3">
      <c r="D662" s="2"/>
      <c r="G662" s="2"/>
      <c r="H662" s="2"/>
    </row>
    <row r="663" spans="4:8" ht="15.75" customHeight="1" x14ac:dyDescent="0.3">
      <c r="D663" s="2"/>
      <c r="G663" s="2"/>
      <c r="H663" s="2"/>
    </row>
    <row r="664" spans="4:8" ht="15.75" customHeight="1" x14ac:dyDescent="0.3">
      <c r="D664" s="2"/>
      <c r="G664" s="2"/>
      <c r="H664" s="2"/>
    </row>
    <row r="665" spans="4:8" ht="15.75" customHeight="1" x14ac:dyDescent="0.3">
      <c r="D665" s="2"/>
      <c r="G665" s="2"/>
      <c r="H665" s="2"/>
    </row>
    <row r="666" spans="4:8" ht="15.75" customHeight="1" x14ac:dyDescent="0.3">
      <c r="D666" s="2"/>
      <c r="G666" s="2"/>
      <c r="H666" s="2"/>
    </row>
    <row r="667" spans="4:8" ht="15.75" customHeight="1" x14ac:dyDescent="0.3">
      <c r="D667" s="2"/>
      <c r="G667" s="2"/>
      <c r="H667" s="2"/>
    </row>
    <row r="668" spans="4:8" ht="15.75" customHeight="1" x14ac:dyDescent="0.3">
      <c r="D668" s="2"/>
      <c r="G668" s="2"/>
      <c r="H668" s="2"/>
    </row>
    <row r="669" spans="4:8" ht="15.75" customHeight="1" x14ac:dyDescent="0.3">
      <c r="D669" s="2"/>
      <c r="G669" s="2"/>
      <c r="H669" s="2"/>
    </row>
    <row r="670" spans="4:8" ht="15.75" customHeight="1" x14ac:dyDescent="0.3">
      <c r="D670" s="2"/>
      <c r="G670" s="2"/>
      <c r="H670" s="2"/>
    </row>
    <row r="671" spans="4:8" ht="15.75" customHeight="1" x14ac:dyDescent="0.3">
      <c r="D671" s="2"/>
      <c r="G671" s="2"/>
      <c r="H671" s="2"/>
    </row>
    <row r="672" spans="4:8" ht="15.75" customHeight="1" x14ac:dyDescent="0.3">
      <c r="D672" s="2"/>
      <c r="G672" s="2"/>
      <c r="H672" s="2"/>
    </row>
    <row r="673" spans="4:8" ht="15.75" customHeight="1" x14ac:dyDescent="0.3">
      <c r="D673" s="2"/>
      <c r="G673" s="2"/>
      <c r="H673" s="2"/>
    </row>
    <row r="674" spans="4:8" ht="15.75" customHeight="1" x14ac:dyDescent="0.3">
      <c r="D674" s="2"/>
      <c r="G674" s="2"/>
      <c r="H674" s="2"/>
    </row>
    <row r="675" spans="4:8" ht="15.75" customHeight="1" x14ac:dyDescent="0.3">
      <c r="D675" s="2"/>
      <c r="G675" s="2"/>
      <c r="H675" s="2"/>
    </row>
    <row r="676" spans="4:8" ht="15.75" customHeight="1" x14ac:dyDescent="0.3">
      <c r="D676" s="2"/>
      <c r="G676" s="2"/>
      <c r="H676" s="2"/>
    </row>
    <row r="677" spans="4:8" ht="15.75" customHeight="1" x14ac:dyDescent="0.3">
      <c r="D677" s="2"/>
      <c r="G677" s="2"/>
      <c r="H677" s="2"/>
    </row>
    <row r="678" spans="4:8" ht="15.75" customHeight="1" x14ac:dyDescent="0.3">
      <c r="D678" s="2"/>
      <c r="G678" s="2"/>
      <c r="H678" s="2"/>
    </row>
    <row r="679" spans="4:8" ht="15.75" customHeight="1" x14ac:dyDescent="0.3">
      <c r="D679" s="2"/>
      <c r="G679" s="2"/>
      <c r="H679" s="2"/>
    </row>
    <row r="680" spans="4:8" ht="15.75" customHeight="1" x14ac:dyDescent="0.3">
      <c r="D680" s="2"/>
      <c r="G680" s="2"/>
      <c r="H680" s="2"/>
    </row>
    <row r="681" spans="4:8" ht="15.75" customHeight="1" x14ac:dyDescent="0.3">
      <c r="D681" s="2"/>
      <c r="G681" s="2"/>
      <c r="H681" s="2"/>
    </row>
    <row r="682" spans="4:8" ht="15.75" customHeight="1" x14ac:dyDescent="0.3">
      <c r="D682" s="2"/>
      <c r="G682" s="2"/>
      <c r="H682" s="2"/>
    </row>
    <row r="683" spans="4:8" ht="15.75" customHeight="1" x14ac:dyDescent="0.3">
      <c r="D683" s="2"/>
      <c r="G683" s="2"/>
      <c r="H683" s="2"/>
    </row>
    <row r="684" spans="4:8" ht="15.75" customHeight="1" x14ac:dyDescent="0.3">
      <c r="D684" s="2"/>
      <c r="G684" s="2"/>
      <c r="H684" s="2"/>
    </row>
    <row r="685" spans="4:8" ht="15.75" customHeight="1" x14ac:dyDescent="0.3">
      <c r="D685" s="2"/>
      <c r="G685" s="2"/>
      <c r="H685" s="2"/>
    </row>
    <row r="686" spans="4:8" ht="15.75" customHeight="1" x14ac:dyDescent="0.3">
      <c r="D686" s="2"/>
      <c r="G686" s="2"/>
      <c r="H686" s="2"/>
    </row>
    <row r="687" spans="4:8" ht="15.75" customHeight="1" x14ac:dyDescent="0.3">
      <c r="D687" s="2"/>
      <c r="G687" s="2"/>
      <c r="H687" s="2"/>
    </row>
    <row r="688" spans="4:8" ht="15.75" customHeight="1" x14ac:dyDescent="0.3">
      <c r="D688" s="2"/>
      <c r="G688" s="2"/>
      <c r="H688" s="2"/>
    </row>
    <row r="689" spans="4:8" ht="15.75" customHeight="1" x14ac:dyDescent="0.3">
      <c r="D689" s="2"/>
      <c r="G689" s="2"/>
      <c r="H689" s="2"/>
    </row>
    <row r="690" spans="4:8" ht="15.75" customHeight="1" x14ac:dyDescent="0.3">
      <c r="D690" s="2"/>
      <c r="G690" s="2"/>
      <c r="H690" s="2"/>
    </row>
    <row r="691" spans="4:8" ht="15.75" customHeight="1" x14ac:dyDescent="0.3">
      <c r="D691" s="2"/>
      <c r="G691" s="2"/>
      <c r="H691" s="2"/>
    </row>
    <row r="692" spans="4:8" ht="15.75" customHeight="1" x14ac:dyDescent="0.3">
      <c r="D692" s="2"/>
      <c r="G692" s="2"/>
      <c r="H692" s="2"/>
    </row>
    <row r="693" spans="4:8" ht="15.75" customHeight="1" x14ac:dyDescent="0.3">
      <c r="D693" s="2"/>
      <c r="G693" s="2"/>
      <c r="H693" s="2"/>
    </row>
    <row r="694" spans="4:8" ht="15.75" customHeight="1" x14ac:dyDescent="0.3">
      <c r="D694" s="2"/>
      <c r="G694" s="2"/>
      <c r="H694" s="2"/>
    </row>
    <row r="695" spans="4:8" ht="15.75" customHeight="1" x14ac:dyDescent="0.3">
      <c r="D695" s="2"/>
      <c r="G695" s="2"/>
      <c r="H695" s="2"/>
    </row>
    <row r="696" spans="4:8" ht="15.75" customHeight="1" x14ac:dyDescent="0.3">
      <c r="D696" s="2"/>
      <c r="G696" s="2"/>
      <c r="H696" s="2"/>
    </row>
    <row r="697" spans="4:8" ht="15.75" customHeight="1" x14ac:dyDescent="0.3">
      <c r="D697" s="2"/>
      <c r="G697" s="2"/>
      <c r="H697" s="2"/>
    </row>
    <row r="698" spans="4:8" ht="15.75" customHeight="1" x14ac:dyDescent="0.3">
      <c r="D698" s="2"/>
      <c r="G698" s="2"/>
      <c r="H698" s="2"/>
    </row>
    <row r="699" spans="4:8" ht="15.75" customHeight="1" x14ac:dyDescent="0.3">
      <c r="D699" s="2"/>
      <c r="G699" s="2"/>
      <c r="H699" s="2"/>
    </row>
    <row r="700" spans="4:8" ht="15.75" customHeight="1" x14ac:dyDescent="0.3">
      <c r="D700" s="2"/>
      <c r="G700" s="2"/>
      <c r="H700" s="2"/>
    </row>
    <row r="701" spans="4:8" ht="15.75" customHeight="1" x14ac:dyDescent="0.3">
      <c r="D701" s="2"/>
      <c r="G701" s="2"/>
      <c r="H701" s="2"/>
    </row>
    <row r="702" spans="4:8" ht="15.75" customHeight="1" x14ac:dyDescent="0.3">
      <c r="D702" s="2"/>
      <c r="G702" s="2"/>
      <c r="H702" s="2"/>
    </row>
    <row r="703" spans="4:8" ht="15.75" customHeight="1" x14ac:dyDescent="0.3">
      <c r="D703" s="2"/>
      <c r="G703" s="2"/>
      <c r="H703" s="2"/>
    </row>
    <row r="704" spans="4:8" ht="15.75" customHeight="1" x14ac:dyDescent="0.3">
      <c r="D704" s="2"/>
      <c r="G704" s="2"/>
      <c r="H704" s="2"/>
    </row>
    <row r="705" spans="4:8" ht="15.75" customHeight="1" x14ac:dyDescent="0.3">
      <c r="D705" s="2"/>
      <c r="G705" s="2"/>
      <c r="H705" s="2"/>
    </row>
    <row r="706" spans="4:8" ht="15.75" customHeight="1" x14ac:dyDescent="0.3">
      <c r="D706" s="2"/>
      <c r="G706" s="2"/>
      <c r="H706" s="2"/>
    </row>
    <row r="707" spans="4:8" ht="15.75" customHeight="1" x14ac:dyDescent="0.3">
      <c r="D707" s="2"/>
      <c r="G707" s="2"/>
      <c r="H707" s="2"/>
    </row>
    <row r="708" spans="4:8" ht="15.75" customHeight="1" x14ac:dyDescent="0.3">
      <c r="D708" s="2"/>
      <c r="G708" s="2"/>
      <c r="H708" s="2"/>
    </row>
    <row r="709" spans="4:8" ht="15.75" customHeight="1" x14ac:dyDescent="0.3">
      <c r="D709" s="2"/>
      <c r="G709" s="2"/>
      <c r="H709" s="2"/>
    </row>
    <row r="710" spans="4:8" ht="15.75" customHeight="1" x14ac:dyDescent="0.3">
      <c r="D710" s="2"/>
      <c r="G710" s="2"/>
      <c r="H710" s="2"/>
    </row>
    <row r="711" spans="4:8" ht="15.75" customHeight="1" x14ac:dyDescent="0.3">
      <c r="D711" s="2"/>
      <c r="G711" s="2"/>
      <c r="H711" s="2"/>
    </row>
    <row r="712" spans="4:8" ht="15.75" customHeight="1" x14ac:dyDescent="0.3">
      <c r="D712" s="2"/>
      <c r="G712" s="2"/>
      <c r="H712" s="2"/>
    </row>
    <row r="713" spans="4:8" ht="15.75" customHeight="1" x14ac:dyDescent="0.3">
      <c r="D713" s="2"/>
      <c r="G713" s="2"/>
      <c r="H713" s="2"/>
    </row>
    <row r="714" spans="4:8" ht="15.75" customHeight="1" x14ac:dyDescent="0.3">
      <c r="D714" s="2"/>
      <c r="G714" s="2"/>
      <c r="H714" s="2"/>
    </row>
    <row r="715" spans="4:8" ht="15.75" customHeight="1" x14ac:dyDescent="0.3">
      <c r="D715" s="2"/>
      <c r="G715" s="2"/>
      <c r="H715" s="2"/>
    </row>
    <row r="716" spans="4:8" ht="15.75" customHeight="1" x14ac:dyDescent="0.3">
      <c r="D716" s="2"/>
      <c r="G716" s="2"/>
      <c r="H716" s="2"/>
    </row>
    <row r="717" spans="4:8" ht="15.75" customHeight="1" x14ac:dyDescent="0.3">
      <c r="D717" s="2"/>
      <c r="G717" s="2"/>
      <c r="H717" s="2"/>
    </row>
    <row r="718" spans="4:8" ht="15.75" customHeight="1" x14ac:dyDescent="0.3">
      <c r="D718" s="2"/>
      <c r="G718" s="2"/>
      <c r="H718" s="2"/>
    </row>
    <row r="719" spans="4:8" ht="15.75" customHeight="1" x14ac:dyDescent="0.3">
      <c r="D719" s="2"/>
      <c r="G719" s="2"/>
      <c r="H719" s="2"/>
    </row>
    <row r="720" spans="4:8" ht="15.75" customHeight="1" x14ac:dyDescent="0.3">
      <c r="D720" s="2"/>
      <c r="G720" s="2"/>
      <c r="H720" s="2"/>
    </row>
    <row r="721" spans="4:8" ht="15.75" customHeight="1" x14ac:dyDescent="0.3">
      <c r="D721" s="2"/>
      <c r="G721" s="2"/>
      <c r="H721" s="2"/>
    </row>
    <row r="722" spans="4:8" ht="15.75" customHeight="1" x14ac:dyDescent="0.3">
      <c r="D722" s="2"/>
      <c r="G722" s="2"/>
      <c r="H722" s="2"/>
    </row>
    <row r="723" spans="4:8" ht="15.75" customHeight="1" x14ac:dyDescent="0.3">
      <c r="D723" s="2"/>
      <c r="G723" s="2"/>
      <c r="H723" s="2"/>
    </row>
    <row r="724" spans="4:8" ht="15.75" customHeight="1" x14ac:dyDescent="0.3">
      <c r="D724" s="2"/>
      <c r="G724" s="2"/>
      <c r="H724" s="2"/>
    </row>
    <row r="725" spans="4:8" ht="15.75" customHeight="1" x14ac:dyDescent="0.3">
      <c r="D725" s="2"/>
      <c r="G725" s="2"/>
      <c r="H725" s="2"/>
    </row>
    <row r="726" spans="4:8" ht="15.75" customHeight="1" x14ac:dyDescent="0.3">
      <c r="D726" s="2"/>
      <c r="G726" s="2"/>
      <c r="H726" s="2"/>
    </row>
    <row r="727" spans="4:8" ht="15.75" customHeight="1" x14ac:dyDescent="0.3">
      <c r="D727" s="2"/>
      <c r="G727" s="2"/>
      <c r="H727" s="2"/>
    </row>
    <row r="728" spans="4:8" ht="15.75" customHeight="1" x14ac:dyDescent="0.3">
      <c r="D728" s="2"/>
      <c r="G728" s="2"/>
      <c r="H728" s="2"/>
    </row>
    <row r="729" spans="4:8" ht="15.75" customHeight="1" x14ac:dyDescent="0.3">
      <c r="D729" s="2"/>
      <c r="G729" s="2"/>
      <c r="H729" s="2"/>
    </row>
    <row r="730" spans="4:8" ht="15.75" customHeight="1" x14ac:dyDescent="0.3">
      <c r="D730" s="2"/>
      <c r="G730" s="2"/>
      <c r="H730" s="2"/>
    </row>
    <row r="731" spans="4:8" ht="15.75" customHeight="1" x14ac:dyDescent="0.3">
      <c r="D731" s="2"/>
      <c r="G731" s="2"/>
      <c r="H731" s="2"/>
    </row>
    <row r="732" spans="4:8" ht="15.75" customHeight="1" x14ac:dyDescent="0.3">
      <c r="D732" s="2"/>
      <c r="G732" s="2"/>
      <c r="H732" s="2"/>
    </row>
    <row r="733" spans="4:8" ht="15.75" customHeight="1" x14ac:dyDescent="0.3">
      <c r="D733" s="2"/>
      <c r="G733" s="2"/>
      <c r="H733" s="2"/>
    </row>
    <row r="734" spans="4:8" ht="15.75" customHeight="1" x14ac:dyDescent="0.3">
      <c r="D734" s="2"/>
      <c r="G734" s="2"/>
      <c r="H734" s="2"/>
    </row>
    <row r="735" spans="4:8" ht="15.75" customHeight="1" x14ac:dyDescent="0.3">
      <c r="D735" s="2"/>
      <c r="G735" s="2"/>
      <c r="H735" s="2"/>
    </row>
    <row r="736" spans="4:8" ht="15.75" customHeight="1" x14ac:dyDescent="0.3">
      <c r="D736" s="2"/>
      <c r="G736" s="2"/>
      <c r="H736" s="2"/>
    </row>
    <row r="737" spans="4:8" ht="15.75" customHeight="1" x14ac:dyDescent="0.3">
      <c r="D737" s="2"/>
      <c r="G737" s="2"/>
      <c r="H737" s="2"/>
    </row>
    <row r="738" spans="4:8" ht="15.75" customHeight="1" x14ac:dyDescent="0.3">
      <c r="D738" s="2"/>
      <c r="G738" s="2"/>
      <c r="H738" s="2"/>
    </row>
    <row r="739" spans="4:8" ht="15.75" customHeight="1" x14ac:dyDescent="0.3">
      <c r="D739" s="2"/>
      <c r="G739" s="2"/>
      <c r="H739" s="2"/>
    </row>
    <row r="740" spans="4:8" ht="15.75" customHeight="1" x14ac:dyDescent="0.3">
      <c r="D740" s="2"/>
      <c r="G740" s="2"/>
      <c r="H740" s="2"/>
    </row>
    <row r="741" spans="4:8" ht="15.75" customHeight="1" x14ac:dyDescent="0.3">
      <c r="D741" s="2"/>
      <c r="G741" s="2"/>
      <c r="H741" s="2"/>
    </row>
    <row r="742" spans="4:8" ht="15.75" customHeight="1" x14ac:dyDescent="0.3">
      <c r="D742" s="2"/>
      <c r="G742" s="2"/>
      <c r="H742" s="2"/>
    </row>
    <row r="743" spans="4:8" ht="15.75" customHeight="1" x14ac:dyDescent="0.3">
      <c r="D743" s="2"/>
      <c r="G743" s="2"/>
      <c r="H743" s="2"/>
    </row>
    <row r="744" spans="4:8" ht="15.75" customHeight="1" x14ac:dyDescent="0.3">
      <c r="D744" s="2"/>
      <c r="G744" s="2"/>
      <c r="H744" s="2"/>
    </row>
    <row r="745" spans="4:8" ht="15.75" customHeight="1" x14ac:dyDescent="0.3">
      <c r="D745" s="2"/>
      <c r="G745" s="2"/>
      <c r="H745" s="2"/>
    </row>
    <row r="746" spans="4:8" ht="15.75" customHeight="1" x14ac:dyDescent="0.3">
      <c r="D746" s="2"/>
      <c r="G746" s="2"/>
      <c r="H746" s="2"/>
    </row>
    <row r="747" spans="4:8" ht="15.75" customHeight="1" x14ac:dyDescent="0.3">
      <c r="D747" s="2"/>
      <c r="G747" s="2"/>
      <c r="H747" s="2"/>
    </row>
    <row r="748" spans="4:8" ht="15.75" customHeight="1" x14ac:dyDescent="0.3">
      <c r="D748" s="2"/>
      <c r="G748" s="2"/>
      <c r="H748" s="2"/>
    </row>
    <row r="749" spans="4:8" ht="15.75" customHeight="1" x14ac:dyDescent="0.3">
      <c r="D749" s="2"/>
      <c r="G749" s="2"/>
      <c r="H749" s="2"/>
    </row>
    <row r="750" spans="4:8" ht="15.75" customHeight="1" x14ac:dyDescent="0.3">
      <c r="D750" s="2"/>
      <c r="G750" s="2"/>
      <c r="H750" s="2"/>
    </row>
    <row r="751" spans="4:8" ht="15.75" customHeight="1" x14ac:dyDescent="0.3">
      <c r="D751" s="2"/>
      <c r="G751" s="2"/>
      <c r="H751" s="2"/>
    </row>
    <row r="752" spans="4:8" ht="15.75" customHeight="1" x14ac:dyDescent="0.3">
      <c r="D752" s="2"/>
      <c r="G752" s="2"/>
      <c r="H752" s="2"/>
    </row>
    <row r="753" spans="4:8" ht="15.75" customHeight="1" x14ac:dyDescent="0.3">
      <c r="D753" s="2"/>
      <c r="G753" s="2"/>
      <c r="H753" s="2"/>
    </row>
    <row r="754" spans="4:8" ht="15.75" customHeight="1" x14ac:dyDescent="0.3">
      <c r="D754" s="2"/>
      <c r="G754" s="2"/>
      <c r="H754" s="2"/>
    </row>
    <row r="755" spans="4:8" ht="15.75" customHeight="1" x14ac:dyDescent="0.3">
      <c r="D755" s="2"/>
      <c r="G755" s="2"/>
      <c r="H755" s="2"/>
    </row>
    <row r="756" spans="4:8" ht="15.75" customHeight="1" x14ac:dyDescent="0.3">
      <c r="D756" s="2"/>
      <c r="G756" s="2"/>
      <c r="H756" s="2"/>
    </row>
    <row r="757" spans="4:8" ht="15.75" customHeight="1" x14ac:dyDescent="0.3">
      <c r="D757" s="2"/>
      <c r="G757" s="2"/>
      <c r="H757" s="2"/>
    </row>
    <row r="758" spans="4:8" ht="15.75" customHeight="1" x14ac:dyDescent="0.3">
      <c r="D758" s="2"/>
      <c r="G758" s="2"/>
      <c r="H758" s="2"/>
    </row>
    <row r="759" spans="4:8" ht="15.75" customHeight="1" x14ac:dyDescent="0.3">
      <c r="D759" s="2"/>
      <c r="G759" s="2"/>
      <c r="H759" s="2"/>
    </row>
    <row r="760" spans="4:8" ht="15.75" customHeight="1" x14ac:dyDescent="0.3">
      <c r="D760" s="2"/>
      <c r="G760" s="2"/>
      <c r="H760" s="2"/>
    </row>
    <row r="761" spans="4:8" ht="15.75" customHeight="1" x14ac:dyDescent="0.3">
      <c r="D761" s="2"/>
      <c r="G761" s="2"/>
      <c r="H761" s="2"/>
    </row>
    <row r="762" spans="4:8" ht="15.75" customHeight="1" x14ac:dyDescent="0.3">
      <c r="D762" s="2"/>
      <c r="G762" s="2"/>
      <c r="H762" s="2"/>
    </row>
    <row r="763" spans="4:8" ht="15.75" customHeight="1" x14ac:dyDescent="0.3">
      <c r="D763" s="2"/>
      <c r="G763" s="2"/>
      <c r="H763" s="2"/>
    </row>
    <row r="764" spans="4:8" ht="15.75" customHeight="1" x14ac:dyDescent="0.3">
      <c r="D764" s="2"/>
      <c r="G764" s="2"/>
      <c r="H764" s="2"/>
    </row>
    <row r="765" spans="4:8" ht="15.75" customHeight="1" x14ac:dyDescent="0.3">
      <c r="D765" s="2"/>
      <c r="G765" s="2"/>
      <c r="H765" s="2"/>
    </row>
    <row r="766" spans="4:8" ht="15.75" customHeight="1" x14ac:dyDescent="0.3">
      <c r="D766" s="2"/>
      <c r="G766" s="2"/>
      <c r="H766" s="2"/>
    </row>
    <row r="767" spans="4:8" ht="15.75" customHeight="1" x14ac:dyDescent="0.3">
      <c r="D767" s="2"/>
      <c r="G767" s="2"/>
      <c r="H767" s="2"/>
    </row>
    <row r="768" spans="4:8" ht="15.75" customHeight="1" x14ac:dyDescent="0.3">
      <c r="D768" s="2"/>
      <c r="G768" s="2"/>
      <c r="H768" s="2"/>
    </row>
    <row r="769" spans="4:8" ht="15.75" customHeight="1" x14ac:dyDescent="0.3">
      <c r="D769" s="2"/>
      <c r="G769" s="2"/>
      <c r="H769" s="2"/>
    </row>
    <row r="770" spans="4:8" ht="15.75" customHeight="1" x14ac:dyDescent="0.3">
      <c r="D770" s="2"/>
      <c r="G770" s="2"/>
      <c r="H770" s="2"/>
    </row>
    <row r="771" spans="4:8" ht="15.75" customHeight="1" x14ac:dyDescent="0.3">
      <c r="D771" s="2"/>
      <c r="G771" s="2"/>
      <c r="H771" s="2"/>
    </row>
    <row r="772" spans="4:8" ht="15.75" customHeight="1" x14ac:dyDescent="0.3">
      <c r="D772" s="2"/>
      <c r="G772" s="2"/>
      <c r="H772" s="2"/>
    </row>
    <row r="773" spans="4:8" ht="15.75" customHeight="1" x14ac:dyDescent="0.3">
      <c r="D773" s="2"/>
      <c r="G773" s="2"/>
      <c r="H773" s="2"/>
    </row>
    <row r="774" spans="4:8" ht="15.75" customHeight="1" x14ac:dyDescent="0.3">
      <c r="D774" s="2"/>
      <c r="G774" s="2"/>
      <c r="H774" s="2"/>
    </row>
    <row r="775" spans="4:8" ht="15.75" customHeight="1" x14ac:dyDescent="0.3">
      <c r="D775" s="2"/>
      <c r="G775" s="2"/>
      <c r="H775" s="2"/>
    </row>
    <row r="776" spans="4:8" ht="15.75" customHeight="1" x14ac:dyDescent="0.3">
      <c r="D776" s="2"/>
      <c r="G776" s="2"/>
      <c r="H776" s="2"/>
    </row>
    <row r="777" spans="4:8" ht="15.75" customHeight="1" x14ac:dyDescent="0.3">
      <c r="D777" s="2"/>
      <c r="G777" s="2"/>
      <c r="H777" s="2"/>
    </row>
    <row r="778" spans="4:8" ht="15.75" customHeight="1" x14ac:dyDescent="0.3">
      <c r="D778" s="2"/>
      <c r="G778" s="2"/>
      <c r="H778" s="2"/>
    </row>
    <row r="779" spans="4:8" ht="15.75" customHeight="1" x14ac:dyDescent="0.3">
      <c r="D779" s="2"/>
      <c r="G779" s="2"/>
      <c r="H779" s="2"/>
    </row>
    <row r="780" spans="4:8" ht="15.75" customHeight="1" x14ac:dyDescent="0.3">
      <c r="D780" s="2"/>
      <c r="G780" s="2"/>
      <c r="H780" s="2"/>
    </row>
    <row r="781" spans="4:8" ht="15.75" customHeight="1" x14ac:dyDescent="0.3">
      <c r="D781" s="2"/>
      <c r="G781" s="2"/>
      <c r="H781" s="2"/>
    </row>
    <row r="782" spans="4:8" ht="15.75" customHeight="1" x14ac:dyDescent="0.3">
      <c r="D782" s="2"/>
      <c r="G782" s="2"/>
      <c r="H782" s="2"/>
    </row>
    <row r="783" spans="4:8" ht="15.75" customHeight="1" x14ac:dyDescent="0.3">
      <c r="D783" s="2"/>
      <c r="G783" s="2"/>
      <c r="H783" s="2"/>
    </row>
    <row r="784" spans="4:8" ht="15.75" customHeight="1" x14ac:dyDescent="0.3">
      <c r="D784" s="2"/>
      <c r="G784" s="2"/>
      <c r="H784" s="2"/>
    </row>
    <row r="785" spans="4:8" ht="15.75" customHeight="1" x14ac:dyDescent="0.3">
      <c r="D785" s="2"/>
      <c r="G785" s="2"/>
      <c r="H785" s="2"/>
    </row>
    <row r="786" spans="4:8" ht="15.75" customHeight="1" x14ac:dyDescent="0.3">
      <c r="D786" s="2"/>
      <c r="G786" s="2"/>
      <c r="H786" s="2"/>
    </row>
    <row r="787" spans="4:8" ht="15.75" customHeight="1" x14ac:dyDescent="0.3">
      <c r="D787" s="2"/>
      <c r="G787" s="2"/>
      <c r="H787" s="2"/>
    </row>
    <row r="788" spans="4:8" ht="15.75" customHeight="1" x14ac:dyDescent="0.3">
      <c r="D788" s="2"/>
      <c r="G788" s="2"/>
      <c r="H788" s="2"/>
    </row>
    <row r="789" spans="4:8" ht="15.75" customHeight="1" x14ac:dyDescent="0.3">
      <c r="D789" s="2"/>
      <c r="G789" s="2"/>
      <c r="H789" s="2"/>
    </row>
    <row r="790" spans="4:8" ht="15.75" customHeight="1" x14ac:dyDescent="0.3">
      <c r="D790" s="2"/>
      <c r="G790" s="2"/>
      <c r="H790" s="2"/>
    </row>
    <row r="791" spans="4:8" ht="15.75" customHeight="1" x14ac:dyDescent="0.3">
      <c r="D791" s="2"/>
      <c r="G791" s="2"/>
      <c r="H791" s="2"/>
    </row>
    <row r="792" spans="4:8" ht="15.75" customHeight="1" x14ac:dyDescent="0.3">
      <c r="D792" s="2"/>
      <c r="G792" s="2"/>
      <c r="H792" s="2"/>
    </row>
    <row r="793" spans="4:8" ht="15.75" customHeight="1" x14ac:dyDescent="0.3">
      <c r="D793" s="2"/>
      <c r="G793" s="2"/>
      <c r="H793" s="2"/>
    </row>
    <row r="794" spans="4:8" ht="15.75" customHeight="1" x14ac:dyDescent="0.3">
      <c r="D794" s="2"/>
      <c r="G794" s="2"/>
      <c r="H794" s="2"/>
    </row>
    <row r="795" spans="4:8" ht="15.75" customHeight="1" x14ac:dyDescent="0.3">
      <c r="D795" s="2"/>
      <c r="G795" s="2"/>
      <c r="H795" s="2"/>
    </row>
    <row r="796" spans="4:8" ht="15.75" customHeight="1" x14ac:dyDescent="0.3">
      <c r="D796" s="2"/>
      <c r="G796" s="2"/>
      <c r="H796" s="2"/>
    </row>
    <row r="797" spans="4:8" ht="15.75" customHeight="1" x14ac:dyDescent="0.3">
      <c r="D797" s="2"/>
      <c r="G797" s="2"/>
      <c r="H797" s="2"/>
    </row>
    <row r="798" spans="4:8" ht="15.75" customHeight="1" x14ac:dyDescent="0.3">
      <c r="D798" s="2"/>
      <c r="G798" s="2"/>
      <c r="H798" s="2"/>
    </row>
    <row r="799" spans="4:8" ht="15.75" customHeight="1" x14ac:dyDescent="0.3">
      <c r="D799" s="2"/>
      <c r="G799" s="2"/>
      <c r="H799" s="2"/>
    </row>
    <row r="800" spans="4:8" ht="15.75" customHeight="1" x14ac:dyDescent="0.3">
      <c r="D800" s="2"/>
      <c r="G800" s="2"/>
      <c r="H800" s="2"/>
    </row>
    <row r="801" spans="4:8" ht="15.75" customHeight="1" x14ac:dyDescent="0.3">
      <c r="D801" s="2"/>
      <c r="G801" s="2"/>
      <c r="H801" s="2"/>
    </row>
    <row r="802" spans="4:8" ht="15.75" customHeight="1" x14ac:dyDescent="0.3">
      <c r="D802" s="2"/>
      <c r="G802" s="2"/>
      <c r="H802" s="2"/>
    </row>
    <row r="803" spans="4:8" ht="15.75" customHeight="1" x14ac:dyDescent="0.3">
      <c r="D803" s="2"/>
      <c r="G803" s="2"/>
      <c r="H803" s="2"/>
    </row>
    <row r="804" spans="4:8" ht="15.75" customHeight="1" x14ac:dyDescent="0.3">
      <c r="D804" s="2"/>
      <c r="G804" s="2"/>
      <c r="H804" s="2"/>
    </row>
    <row r="805" spans="4:8" ht="15.75" customHeight="1" x14ac:dyDescent="0.3">
      <c r="D805" s="2"/>
      <c r="G805" s="2"/>
      <c r="H805" s="2"/>
    </row>
    <row r="806" spans="4:8" ht="15.75" customHeight="1" x14ac:dyDescent="0.3">
      <c r="D806" s="2"/>
      <c r="G806" s="2"/>
      <c r="H806" s="2"/>
    </row>
    <row r="807" spans="4:8" ht="15.75" customHeight="1" x14ac:dyDescent="0.3">
      <c r="D807" s="2"/>
      <c r="G807" s="2"/>
      <c r="H807" s="2"/>
    </row>
    <row r="808" spans="4:8" ht="15.75" customHeight="1" x14ac:dyDescent="0.3">
      <c r="D808" s="2"/>
      <c r="G808" s="2"/>
      <c r="H808" s="2"/>
    </row>
    <row r="809" spans="4:8" ht="15.75" customHeight="1" x14ac:dyDescent="0.3">
      <c r="D809" s="2"/>
      <c r="G809" s="2"/>
      <c r="H809" s="2"/>
    </row>
    <row r="810" spans="4:8" ht="15.75" customHeight="1" x14ac:dyDescent="0.3">
      <c r="D810" s="2"/>
      <c r="G810" s="2"/>
      <c r="H810" s="2"/>
    </row>
    <row r="811" spans="4:8" ht="15.75" customHeight="1" x14ac:dyDescent="0.3">
      <c r="D811" s="2"/>
      <c r="G811" s="2"/>
      <c r="H811" s="2"/>
    </row>
    <row r="812" spans="4:8" ht="15.75" customHeight="1" x14ac:dyDescent="0.3">
      <c r="D812" s="2"/>
      <c r="G812" s="2"/>
      <c r="H812" s="2"/>
    </row>
    <row r="813" spans="4:8" ht="15.75" customHeight="1" x14ac:dyDescent="0.3">
      <c r="D813" s="2"/>
      <c r="G813" s="2"/>
      <c r="H813" s="2"/>
    </row>
    <row r="814" spans="4:8" ht="15.75" customHeight="1" x14ac:dyDescent="0.3">
      <c r="D814" s="2"/>
      <c r="G814" s="2"/>
      <c r="H814" s="2"/>
    </row>
    <row r="815" spans="4:8" ht="15.75" customHeight="1" x14ac:dyDescent="0.3">
      <c r="D815" s="2"/>
      <c r="G815" s="2"/>
      <c r="H815" s="2"/>
    </row>
    <row r="816" spans="4:8" ht="15.75" customHeight="1" x14ac:dyDescent="0.3">
      <c r="D816" s="2"/>
      <c r="G816" s="2"/>
      <c r="H816" s="2"/>
    </row>
    <row r="817" spans="4:8" ht="15.75" customHeight="1" x14ac:dyDescent="0.3">
      <c r="D817" s="2"/>
      <c r="G817" s="2"/>
      <c r="H817" s="2"/>
    </row>
    <row r="818" spans="4:8" ht="15.75" customHeight="1" x14ac:dyDescent="0.3">
      <c r="D818" s="2"/>
      <c r="G818" s="2"/>
      <c r="H818" s="2"/>
    </row>
    <row r="819" spans="4:8" ht="15.75" customHeight="1" x14ac:dyDescent="0.3">
      <c r="D819" s="2"/>
      <c r="G819" s="2"/>
      <c r="H819" s="2"/>
    </row>
    <row r="820" spans="4:8" ht="15.75" customHeight="1" x14ac:dyDescent="0.3">
      <c r="D820" s="2"/>
      <c r="G820" s="2"/>
      <c r="H820" s="2"/>
    </row>
    <row r="821" spans="4:8" ht="15.75" customHeight="1" x14ac:dyDescent="0.3">
      <c r="D821" s="2"/>
      <c r="G821" s="2"/>
      <c r="H821" s="2"/>
    </row>
    <row r="822" spans="4:8" ht="15.75" customHeight="1" x14ac:dyDescent="0.3">
      <c r="D822" s="2"/>
      <c r="G822" s="2"/>
      <c r="H822" s="2"/>
    </row>
    <row r="823" spans="4:8" ht="15.75" customHeight="1" x14ac:dyDescent="0.3">
      <c r="D823" s="2"/>
      <c r="G823" s="2"/>
      <c r="H823" s="2"/>
    </row>
    <row r="824" spans="4:8" ht="15.75" customHeight="1" x14ac:dyDescent="0.3">
      <c r="D824" s="2"/>
      <c r="G824" s="2"/>
      <c r="H824" s="2"/>
    </row>
    <row r="825" spans="4:8" ht="15.75" customHeight="1" x14ac:dyDescent="0.3">
      <c r="D825" s="2"/>
      <c r="G825" s="2"/>
      <c r="H825" s="2"/>
    </row>
    <row r="826" spans="4:8" ht="15.75" customHeight="1" x14ac:dyDescent="0.3">
      <c r="D826" s="2"/>
      <c r="G826" s="2"/>
      <c r="H826" s="2"/>
    </row>
    <row r="827" spans="4:8" ht="15.75" customHeight="1" x14ac:dyDescent="0.3">
      <c r="D827" s="2"/>
      <c r="G827" s="2"/>
      <c r="H827" s="2"/>
    </row>
    <row r="828" spans="4:8" ht="15.75" customHeight="1" x14ac:dyDescent="0.3">
      <c r="D828" s="2"/>
      <c r="G828" s="2"/>
      <c r="H828" s="2"/>
    </row>
    <row r="829" spans="4:8" ht="15.75" customHeight="1" x14ac:dyDescent="0.3">
      <c r="D829" s="2"/>
      <c r="G829" s="2"/>
      <c r="H829" s="2"/>
    </row>
    <row r="830" spans="4:8" ht="15.75" customHeight="1" x14ac:dyDescent="0.3">
      <c r="D830" s="2"/>
      <c r="G830" s="2"/>
      <c r="H830" s="2"/>
    </row>
    <row r="831" spans="4:8" ht="15.75" customHeight="1" x14ac:dyDescent="0.3">
      <c r="D831" s="2"/>
      <c r="G831" s="2"/>
      <c r="H831" s="2"/>
    </row>
    <row r="832" spans="4:8" ht="15.75" customHeight="1" x14ac:dyDescent="0.3">
      <c r="D832" s="2"/>
      <c r="G832" s="2"/>
      <c r="H832" s="2"/>
    </row>
    <row r="833" spans="4:8" ht="15.75" customHeight="1" x14ac:dyDescent="0.3">
      <c r="D833" s="2"/>
      <c r="G833" s="2"/>
      <c r="H833" s="2"/>
    </row>
    <row r="834" spans="4:8" ht="15.75" customHeight="1" x14ac:dyDescent="0.3">
      <c r="D834" s="2"/>
      <c r="G834" s="2"/>
      <c r="H834" s="2"/>
    </row>
    <row r="835" spans="4:8" ht="15.75" customHeight="1" x14ac:dyDescent="0.3">
      <c r="D835" s="2"/>
      <c r="G835" s="2"/>
      <c r="H835" s="2"/>
    </row>
    <row r="836" spans="4:8" ht="15.75" customHeight="1" x14ac:dyDescent="0.3">
      <c r="D836" s="2"/>
      <c r="G836" s="2"/>
      <c r="H836" s="2"/>
    </row>
    <row r="837" spans="4:8" ht="15.75" customHeight="1" x14ac:dyDescent="0.3">
      <c r="D837" s="2"/>
      <c r="G837" s="2"/>
      <c r="H837" s="2"/>
    </row>
    <row r="838" spans="4:8" ht="15.75" customHeight="1" x14ac:dyDescent="0.3">
      <c r="D838" s="2"/>
      <c r="G838" s="2"/>
      <c r="H838" s="2"/>
    </row>
    <row r="839" spans="4:8" ht="15.75" customHeight="1" x14ac:dyDescent="0.3">
      <c r="D839" s="2"/>
      <c r="G839" s="2"/>
      <c r="H839" s="2"/>
    </row>
    <row r="840" spans="4:8" ht="15.75" customHeight="1" x14ac:dyDescent="0.3">
      <c r="D840" s="2"/>
      <c r="G840" s="2"/>
      <c r="H840" s="2"/>
    </row>
    <row r="841" spans="4:8" ht="15.75" customHeight="1" x14ac:dyDescent="0.3">
      <c r="D841" s="2"/>
      <c r="G841" s="2"/>
      <c r="H841" s="2"/>
    </row>
    <row r="842" spans="4:8" ht="15.75" customHeight="1" x14ac:dyDescent="0.3">
      <c r="D842" s="2"/>
      <c r="G842" s="2"/>
      <c r="H842" s="2"/>
    </row>
    <row r="843" spans="4:8" ht="15.75" customHeight="1" x14ac:dyDescent="0.3">
      <c r="D843" s="2"/>
      <c r="G843" s="2"/>
      <c r="H843" s="2"/>
    </row>
    <row r="844" spans="4:8" ht="15.75" customHeight="1" x14ac:dyDescent="0.3">
      <c r="D844" s="2"/>
      <c r="G844" s="2"/>
      <c r="H844" s="2"/>
    </row>
    <row r="845" spans="4:8" ht="15.75" customHeight="1" x14ac:dyDescent="0.3">
      <c r="D845" s="2"/>
      <c r="G845" s="2"/>
      <c r="H845" s="2"/>
    </row>
    <row r="846" spans="4:8" ht="15.75" customHeight="1" x14ac:dyDescent="0.3">
      <c r="D846" s="2"/>
      <c r="G846" s="2"/>
      <c r="H846" s="2"/>
    </row>
    <row r="847" spans="4:8" ht="15.75" customHeight="1" x14ac:dyDescent="0.3">
      <c r="D847" s="2"/>
      <c r="G847" s="2"/>
      <c r="H847" s="2"/>
    </row>
    <row r="848" spans="4:8" ht="15.75" customHeight="1" x14ac:dyDescent="0.3">
      <c r="D848" s="2"/>
      <c r="G848" s="2"/>
      <c r="H848" s="2"/>
    </row>
    <row r="849" spans="4:8" ht="15.75" customHeight="1" x14ac:dyDescent="0.3">
      <c r="D849" s="2"/>
      <c r="G849" s="2"/>
      <c r="H849" s="2"/>
    </row>
    <row r="850" spans="4:8" ht="15.75" customHeight="1" x14ac:dyDescent="0.3">
      <c r="D850" s="2"/>
      <c r="G850" s="2"/>
      <c r="H850" s="2"/>
    </row>
    <row r="851" spans="4:8" ht="15.75" customHeight="1" x14ac:dyDescent="0.3">
      <c r="D851" s="2"/>
      <c r="G851" s="2"/>
      <c r="H851" s="2"/>
    </row>
    <row r="852" spans="4:8" ht="15.75" customHeight="1" x14ac:dyDescent="0.3">
      <c r="D852" s="2"/>
      <c r="G852" s="2"/>
      <c r="H852" s="2"/>
    </row>
    <row r="853" spans="4:8" ht="15.75" customHeight="1" x14ac:dyDescent="0.3">
      <c r="D853" s="2"/>
      <c r="G853" s="2"/>
      <c r="H853" s="2"/>
    </row>
    <row r="854" spans="4:8" ht="15.75" customHeight="1" x14ac:dyDescent="0.3">
      <c r="D854" s="2"/>
      <c r="G854" s="2"/>
      <c r="H854" s="2"/>
    </row>
    <row r="855" spans="4:8" ht="15.75" customHeight="1" x14ac:dyDescent="0.3">
      <c r="D855" s="2"/>
      <c r="G855" s="2"/>
      <c r="H855" s="2"/>
    </row>
    <row r="856" spans="4:8" ht="15.75" customHeight="1" x14ac:dyDescent="0.3">
      <c r="D856" s="2"/>
      <c r="G856" s="2"/>
      <c r="H856" s="2"/>
    </row>
    <row r="857" spans="4:8" ht="15.75" customHeight="1" x14ac:dyDescent="0.3">
      <c r="D857" s="2"/>
      <c r="G857" s="2"/>
      <c r="H857" s="2"/>
    </row>
    <row r="858" spans="4:8" ht="15.75" customHeight="1" x14ac:dyDescent="0.3">
      <c r="D858" s="2"/>
      <c r="G858" s="2"/>
      <c r="H858" s="2"/>
    </row>
    <row r="859" spans="4:8" ht="15.75" customHeight="1" x14ac:dyDescent="0.3">
      <c r="D859" s="2"/>
      <c r="G859" s="2"/>
      <c r="H859" s="2"/>
    </row>
    <row r="860" spans="4:8" ht="15.75" customHeight="1" x14ac:dyDescent="0.3">
      <c r="D860" s="2"/>
      <c r="G860" s="2"/>
      <c r="H860" s="2"/>
    </row>
    <row r="861" spans="4:8" ht="15.75" customHeight="1" x14ac:dyDescent="0.3">
      <c r="D861" s="2"/>
      <c r="G861" s="2"/>
      <c r="H861" s="2"/>
    </row>
    <row r="862" spans="4:8" ht="15.75" customHeight="1" x14ac:dyDescent="0.3">
      <c r="D862" s="2"/>
      <c r="G862" s="2"/>
      <c r="H862" s="2"/>
    </row>
    <row r="863" spans="4:8" ht="15.75" customHeight="1" x14ac:dyDescent="0.3">
      <c r="D863" s="2"/>
      <c r="G863" s="2"/>
      <c r="H863" s="2"/>
    </row>
    <row r="864" spans="4:8" ht="15.75" customHeight="1" x14ac:dyDescent="0.3">
      <c r="D864" s="2"/>
      <c r="G864" s="2"/>
      <c r="H864" s="2"/>
    </row>
    <row r="865" spans="4:8" ht="15.75" customHeight="1" x14ac:dyDescent="0.3">
      <c r="D865" s="2"/>
      <c r="G865" s="2"/>
      <c r="H865" s="2"/>
    </row>
    <row r="866" spans="4:8" ht="15.75" customHeight="1" x14ac:dyDescent="0.3">
      <c r="D866" s="2"/>
      <c r="G866" s="2"/>
      <c r="H866" s="2"/>
    </row>
    <row r="867" spans="4:8" ht="15.75" customHeight="1" x14ac:dyDescent="0.3">
      <c r="D867" s="2"/>
      <c r="G867" s="2"/>
      <c r="H867" s="2"/>
    </row>
    <row r="868" spans="4:8" ht="15.75" customHeight="1" x14ac:dyDescent="0.3">
      <c r="D868" s="2"/>
      <c r="G868" s="2"/>
      <c r="H868" s="2"/>
    </row>
    <row r="869" spans="4:8" ht="15.75" customHeight="1" x14ac:dyDescent="0.3">
      <c r="D869" s="2"/>
      <c r="G869" s="2"/>
      <c r="H869" s="2"/>
    </row>
    <row r="870" spans="4:8" ht="15.75" customHeight="1" x14ac:dyDescent="0.3">
      <c r="D870" s="2"/>
      <c r="G870" s="2"/>
      <c r="H870" s="2"/>
    </row>
    <row r="871" spans="4:8" ht="15.75" customHeight="1" x14ac:dyDescent="0.3">
      <c r="D871" s="2"/>
      <c r="G871" s="2"/>
      <c r="H871" s="2"/>
    </row>
    <row r="872" spans="4:8" ht="15.75" customHeight="1" x14ac:dyDescent="0.3">
      <c r="D872" s="2"/>
      <c r="G872" s="2"/>
      <c r="H872" s="2"/>
    </row>
    <row r="873" spans="4:8" ht="15.75" customHeight="1" x14ac:dyDescent="0.3">
      <c r="D873" s="2"/>
      <c r="G873" s="2"/>
      <c r="H873" s="2"/>
    </row>
    <row r="874" spans="4:8" ht="15.75" customHeight="1" x14ac:dyDescent="0.3">
      <c r="D874" s="2"/>
      <c r="G874" s="2"/>
      <c r="H874" s="2"/>
    </row>
    <row r="875" spans="4:8" ht="15.75" customHeight="1" x14ac:dyDescent="0.3">
      <c r="D875" s="2"/>
      <c r="G875" s="2"/>
      <c r="H875" s="2"/>
    </row>
    <row r="876" spans="4:8" ht="15.75" customHeight="1" x14ac:dyDescent="0.3">
      <c r="D876" s="2"/>
      <c r="G876" s="2"/>
      <c r="H876" s="2"/>
    </row>
    <row r="877" spans="4:8" ht="15.75" customHeight="1" x14ac:dyDescent="0.3">
      <c r="D877" s="2"/>
      <c r="G877" s="2"/>
      <c r="H877" s="2"/>
    </row>
    <row r="878" spans="4:8" ht="15.75" customHeight="1" x14ac:dyDescent="0.3">
      <c r="D878" s="2"/>
      <c r="G878" s="2"/>
      <c r="H878" s="2"/>
    </row>
    <row r="879" spans="4:8" ht="15.75" customHeight="1" x14ac:dyDescent="0.3">
      <c r="D879" s="2"/>
      <c r="G879" s="2"/>
      <c r="H879" s="2"/>
    </row>
    <row r="880" spans="4:8" ht="15.75" customHeight="1" x14ac:dyDescent="0.3">
      <c r="D880" s="2"/>
      <c r="G880" s="2"/>
      <c r="H880" s="2"/>
    </row>
    <row r="881" spans="4:8" ht="15.75" customHeight="1" x14ac:dyDescent="0.3">
      <c r="D881" s="2"/>
      <c r="G881" s="2"/>
      <c r="H881" s="2"/>
    </row>
    <row r="882" spans="4:8" ht="15.75" customHeight="1" x14ac:dyDescent="0.3">
      <c r="D882" s="2"/>
      <c r="G882" s="2"/>
      <c r="H882" s="2"/>
    </row>
    <row r="883" spans="4:8" ht="15.75" customHeight="1" x14ac:dyDescent="0.3">
      <c r="D883" s="2"/>
      <c r="G883" s="2"/>
      <c r="H883" s="2"/>
    </row>
    <row r="884" spans="4:8" ht="15.75" customHeight="1" x14ac:dyDescent="0.3">
      <c r="D884" s="2"/>
      <c r="G884" s="2"/>
      <c r="H884" s="2"/>
    </row>
    <row r="885" spans="4:8" ht="15.75" customHeight="1" x14ac:dyDescent="0.3">
      <c r="D885" s="2"/>
      <c r="G885" s="2"/>
      <c r="H885" s="2"/>
    </row>
    <row r="886" spans="4:8" ht="15.75" customHeight="1" x14ac:dyDescent="0.3">
      <c r="D886" s="2"/>
      <c r="G886" s="2"/>
      <c r="H886" s="2"/>
    </row>
    <row r="887" spans="4:8" ht="15.75" customHeight="1" x14ac:dyDescent="0.3">
      <c r="D887" s="2"/>
      <c r="G887" s="2"/>
      <c r="H887" s="2"/>
    </row>
    <row r="888" spans="4:8" ht="15.75" customHeight="1" x14ac:dyDescent="0.3">
      <c r="D888" s="2"/>
      <c r="G888" s="2"/>
      <c r="H888" s="2"/>
    </row>
    <row r="889" spans="4:8" ht="15.75" customHeight="1" x14ac:dyDescent="0.3">
      <c r="D889" s="2"/>
      <c r="G889" s="2"/>
      <c r="H889" s="2"/>
    </row>
    <row r="890" spans="4:8" ht="15.75" customHeight="1" x14ac:dyDescent="0.3">
      <c r="D890" s="2"/>
      <c r="G890" s="2"/>
      <c r="H890" s="2"/>
    </row>
    <row r="891" spans="4:8" ht="15.75" customHeight="1" x14ac:dyDescent="0.3">
      <c r="D891" s="2"/>
      <c r="G891" s="2"/>
      <c r="H891" s="2"/>
    </row>
    <row r="892" spans="4:8" ht="15.75" customHeight="1" x14ac:dyDescent="0.3">
      <c r="D892" s="2"/>
      <c r="G892" s="2"/>
      <c r="H892" s="2"/>
    </row>
    <row r="893" spans="4:8" ht="15.75" customHeight="1" x14ac:dyDescent="0.3">
      <c r="D893" s="2"/>
      <c r="G893" s="2"/>
      <c r="H893" s="2"/>
    </row>
    <row r="894" spans="4:8" ht="15.75" customHeight="1" x14ac:dyDescent="0.3">
      <c r="D894" s="2"/>
      <c r="G894" s="2"/>
      <c r="H894" s="2"/>
    </row>
    <row r="895" spans="4:8" ht="15.75" customHeight="1" x14ac:dyDescent="0.3">
      <c r="D895" s="2"/>
      <c r="G895" s="2"/>
      <c r="H895" s="2"/>
    </row>
    <row r="896" spans="4:8" ht="15.75" customHeight="1" x14ac:dyDescent="0.3">
      <c r="D896" s="2"/>
      <c r="G896" s="2"/>
      <c r="H896" s="2"/>
    </row>
    <row r="897" spans="4:8" ht="15.75" customHeight="1" x14ac:dyDescent="0.3">
      <c r="D897" s="2"/>
      <c r="G897" s="2"/>
      <c r="H897" s="2"/>
    </row>
    <row r="898" spans="4:8" ht="15.75" customHeight="1" x14ac:dyDescent="0.3">
      <c r="D898" s="2"/>
      <c r="G898" s="2"/>
      <c r="H898" s="2"/>
    </row>
    <row r="899" spans="4:8" ht="15.75" customHeight="1" x14ac:dyDescent="0.3">
      <c r="D899" s="2"/>
      <c r="G899" s="2"/>
      <c r="H899" s="2"/>
    </row>
    <row r="900" spans="4:8" ht="15.75" customHeight="1" x14ac:dyDescent="0.3">
      <c r="D900" s="2"/>
      <c r="G900" s="2"/>
      <c r="H900" s="2"/>
    </row>
    <row r="901" spans="4:8" ht="15.75" customHeight="1" x14ac:dyDescent="0.3">
      <c r="D901" s="2"/>
      <c r="G901" s="2"/>
      <c r="H901" s="2"/>
    </row>
    <row r="902" spans="4:8" ht="15.75" customHeight="1" x14ac:dyDescent="0.3">
      <c r="D902" s="2"/>
      <c r="G902" s="2"/>
      <c r="H902" s="2"/>
    </row>
    <row r="903" spans="4:8" ht="15.75" customHeight="1" x14ac:dyDescent="0.3">
      <c r="D903" s="2"/>
      <c r="G903" s="2"/>
      <c r="H903" s="2"/>
    </row>
    <row r="904" spans="4:8" ht="15.75" customHeight="1" x14ac:dyDescent="0.3">
      <c r="D904" s="2"/>
      <c r="G904" s="2"/>
      <c r="H904" s="2"/>
    </row>
    <row r="905" spans="4:8" ht="15.75" customHeight="1" x14ac:dyDescent="0.3">
      <c r="D905" s="2"/>
      <c r="G905" s="2"/>
      <c r="H905" s="2"/>
    </row>
    <row r="906" spans="4:8" ht="15.75" customHeight="1" x14ac:dyDescent="0.3">
      <c r="D906" s="2"/>
      <c r="G906" s="2"/>
      <c r="H906" s="2"/>
    </row>
    <row r="907" spans="4:8" ht="15.75" customHeight="1" x14ac:dyDescent="0.3">
      <c r="D907" s="2"/>
      <c r="G907" s="2"/>
      <c r="H907" s="2"/>
    </row>
    <row r="908" spans="4:8" ht="15.75" customHeight="1" x14ac:dyDescent="0.3">
      <c r="D908" s="2"/>
      <c r="G908" s="2"/>
      <c r="H908" s="2"/>
    </row>
    <row r="909" spans="4:8" ht="15.75" customHeight="1" x14ac:dyDescent="0.3">
      <c r="D909" s="2"/>
      <c r="G909" s="2"/>
      <c r="H909" s="2"/>
    </row>
    <row r="910" spans="4:8" ht="15.75" customHeight="1" x14ac:dyDescent="0.3">
      <c r="D910" s="2"/>
      <c r="G910" s="2"/>
      <c r="H910" s="2"/>
    </row>
    <row r="911" spans="4:8" ht="15.75" customHeight="1" x14ac:dyDescent="0.3">
      <c r="D911" s="2"/>
      <c r="G911" s="2"/>
      <c r="H911" s="2"/>
    </row>
    <row r="912" spans="4:8" ht="15.75" customHeight="1" x14ac:dyDescent="0.3">
      <c r="D912" s="2"/>
      <c r="G912" s="2"/>
      <c r="H912" s="2"/>
    </row>
    <row r="913" spans="4:8" ht="15.75" customHeight="1" x14ac:dyDescent="0.3">
      <c r="D913" s="2"/>
      <c r="G913" s="2"/>
      <c r="H913" s="2"/>
    </row>
    <row r="914" spans="4:8" ht="15.75" customHeight="1" x14ac:dyDescent="0.3">
      <c r="D914" s="2"/>
      <c r="G914" s="2"/>
      <c r="H914" s="2"/>
    </row>
    <row r="915" spans="4:8" ht="15.75" customHeight="1" x14ac:dyDescent="0.3">
      <c r="D915" s="2"/>
      <c r="G915" s="2"/>
      <c r="H915" s="2"/>
    </row>
    <row r="916" spans="4:8" ht="15.75" customHeight="1" x14ac:dyDescent="0.3">
      <c r="D916" s="2"/>
      <c r="G916" s="2"/>
      <c r="H916" s="2"/>
    </row>
    <row r="917" spans="4:8" ht="15.75" customHeight="1" x14ac:dyDescent="0.3">
      <c r="D917" s="2"/>
      <c r="G917" s="2"/>
      <c r="H917" s="2"/>
    </row>
    <row r="918" spans="4:8" ht="15.75" customHeight="1" x14ac:dyDescent="0.3">
      <c r="D918" s="2"/>
      <c r="G918" s="2"/>
      <c r="H918" s="2"/>
    </row>
    <row r="919" spans="4:8" ht="15.75" customHeight="1" x14ac:dyDescent="0.3">
      <c r="D919" s="2"/>
      <c r="G919" s="2"/>
      <c r="H919" s="2"/>
    </row>
    <row r="920" spans="4:8" ht="15.75" customHeight="1" x14ac:dyDescent="0.3">
      <c r="D920" s="2"/>
      <c r="G920" s="2"/>
      <c r="H920" s="2"/>
    </row>
    <row r="921" spans="4:8" ht="15.75" customHeight="1" x14ac:dyDescent="0.3">
      <c r="D921" s="2"/>
      <c r="G921" s="2"/>
      <c r="H921" s="2"/>
    </row>
    <row r="922" spans="4:8" ht="15.75" customHeight="1" x14ac:dyDescent="0.3">
      <c r="D922" s="2"/>
      <c r="G922" s="2"/>
      <c r="H922" s="2"/>
    </row>
    <row r="923" spans="4:8" ht="15.75" customHeight="1" x14ac:dyDescent="0.3">
      <c r="D923" s="2"/>
      <c r="G923" s="2"/>
      <c r="H923" s="2"/>
    </row>
    <row r="924" spans="4:8" ht="15.75" customHeight="1" x14ac:dyDescent="0.3">
      <c r="D924" s="2"/>
      <c r="G924" s="2"/>
      <c r="H924" s="2"/>
    </row>
    <row r="925" spans="4:8" ht="15.75" customHeight="1" x14ac:dyDescent="0.3">
      <c r="D925" s="2"/>
      <c r="G925" s="2"/>
      <c r="H925" s="2"/>
    </row>
    <row r="926" spans="4:8" ht="15.75" customHeight="1" x14ac:dyDescent="0.3">
      <c r="D926" s="2"/>
      <c r="G926" s="2"/>
      <c r="H926" s="2"/>
    </row>
    <row r="927" spans="4:8" ht="15.75" customHeight="1" x14ac:dyDescent="0.3">
      <c r="D927" s="2"/>
      <c r="G927" s="2"/>
      <c r="H927" s="2"/>
    </row>
    <row r="928" spans="4:8" ht="15.75" customHeight="1" x14ac:dyDescent="0.3">
      <c r="D928" s="2"/>
      <c r="G928" s="2"/>
      <c r="H928" s="2"/>
    </row>
    <row r="929" spans="4:8" ht="15.75" customHeight="1" x14ac:dyDescent="0.3">
      <c r="D929" s="2"/>
      <c r="G929" s="2"/>
      <c r="H929" s="2"/>
    </row>
    <row r="930" spans="4:8" ht="15.75" customHeight="1" x14ac:dyDescent="0.3">
      <c r="D930" s="2"/>
      <c r="G930" s="2"/>
      <c r="H930" s="2"/>
    </row>
    <row r="931" spans="4:8" ht="15.75" customHeight="1" x14ac:dyDescent="0.3">
      <c r="D931" s="2"/>
      <c r="G931" s="2"/>
      <c r="H931" s="2"/>
    </row>
    <row r="932" spans="4:8" ht="15.75" customHeight="1" x14ac:dyDescent="0.3">
      <c r="D932" s="2"/>
      <c r="G932" s="2"/>
      <c r="H932" s="2"/>
    </row>
    <row r="933" spans="4:8" ht="15.75" customHeight="1" x14ac:dyDescent="0.3">
      <c r="D933" s="2"/>
      <c r="G933" s="2"/>
      <c r="H933" s="2"/>
    </row>
    <row r="934" spans="4:8" ht="15.75" customHeight="1" x14ac:dyDescent="0.3">
      <c r="D934" s="2"/>
      <c r="G934" s="2"/>
      <c r="H934" s="2"/>
    </row>
    <row r="935" spans="4:8" ht="15.75" customHeight="1" x14ac:dyDescent="0.3">
      <c r="D935" s="2"/>
      <c r="G935" s="2"/>
      <c r="H935" s="2"/>
    </row>
    <row r="936" spans="4:8" ht="15.75" customHeight="1" x14ac:dyDescent="0.3">
      <c r="D936" s="2"/>
      <c r="G936" s="2"/>
      <c r="H936" s="2"/>
    </row>
    <row r="937" spans="4:8" ht="15.75" customHeight="1" x14ac:dyDescent="0.3">
      <c r="D937" s="2"/>
      <c r="G937" s="2"/>
      <c r="H937" s="2"/>
    </row>
    <row r="938" spans="4:8" ht="15.75" customHeight="1" x14ac:dyDescent="0.3">
      <c r="D938" s="2"/>
      <c r="G938" s="2"/>
      <c r="H938" s="2"/>
    </row>
    <row r="939" spans="4:8" ht="15.75" customHeight="1" x14ac:dyDescent="0.3">
      <c r="D939" s="2"/>
      <c r="G939" s="2"/>
      <c r="H939" s="2"/>
    </row>
    <row r="940" spans="4:8" ht="15.75" customHeight="1" x14ac:dyDescent="0.3">
      <c r="D940" s="2"/>
      <c r="G940" s="2"/>
      <c r="H940" s="2"/>
    </row>
    <row r="941" spans="4:8" ht="15.75" customHeight="1" x14ac:dyDescent="0.3">
      <c r="D941" s="2"/>
      <c r="G941" s="2"/>
      <c r="H941" s="2"/>
    </row>
    <row r="942" spans="4:8" ht="15.75" customHeight="1" x14ac:dyDescent="0.3">
      <c r="D942" s="2"/>
      <c r="G942" s="2"/>
      <c r="H942" s="2"/>
    </row>
    <row r="943" spans="4:8" ht="15.75" customHeight="1" x14ac:dyDescent="0.3">
      <c r="D943" s="2"/>
      <c r="G943" s="2"/>
      <c r="H943" s="2"/>
    </row>
    <row r="944" spans="4:8" ht="15.75" customHeight="1" x14ac:dyDescent="0.3">
      <c r="D944" s="2"/>
      <c r="G944" s="2"/>
      <c r="H944" s="2"/>
    </row>
    <row r="945" spans="4:8" ht="15.75" customHeight="1" x14ac:dyDescent="0.3">
      <c r="D945" s="2"/>
      <c r="G945" s="2"/>
      <c r="H945" s="2"/>
    </row>
    <row r="946" spans="4:8" ht="15.75" customHeight="1" x14ac:dyDescent="0.3">
      <c r="D946" s="2"/>
      <c r="G946" s="2"/>
      <c r="H946" s="2"/>
    </row>
    <row r="947" spans="4:8" ht="15.75" customHeight="1" x14ac:dyDescent="0.3">
      <c r="D947" s="2"/>
      <c r="G947" s="2"/>
      <c r="H947" s="2"/>
    </row>
    <row r="948" spans="4:8" ht="15.75" customHeight="1" x14ac:dyDescent="0.3">
      <c r="D948" s="2"/>
      <c r="G948" s="2"/>
      <c r="H948" s="2"/>
    </row>
    <row r="949" spans="4:8" ht="15.75" customHeight="1" x14ac:dyDescent="0.3">
      <c r="D949" s="2"/>
      <c r="G949" s="2"/>
      <c r="H949" s="2"/>
    </row>
    <row r="950" spans="4:8" ht="15.75" customHeight="1" x14ac:dyDescent="0.3">
      <c r="D950" s="2"/>
      <c r="G950" s="2"/>
      <c r="H950" s="2"/>
    </row>
    <row r="951" spans="4:8" ht="15.75" customHeight="1" x14ac:dyDescent="0.3">
      <c r="D951" s="2"/>
      <c r="G951" s="2"/>
      <c r="H951" s="2"/>
    </row>
    <row r="952" spans="4:8" ht="15.75" customHeight="1" x14ac:dyDescent="0.3">
      <c r="D952" s="2"/>
      <c r="G952" s="2"/>
      <c r="H952" s="2"/>
    </row>
    <row r="953" spans="4:8" ht="15.75" customHeight="1" x14ac:dyDescent="0.3">
      <c r="D953" s="2"/>
      <c r="G953" s="2"/>
      <c r="H953" s="2"/>
    </row>
    <row r="954" spans="4:8" ht="15.75" customHeight="1" x14ac:dyDescent="0.3">
      <c r="D954" s="2"/>
      <c r="G954" s="2"/>
      <c r="H954" s="2"/>
    </row>
    <row r="955" spans="4:8" ht="15.75" customHeight="1" x14ac:dyDescent="0.3">
      <c r="D955" s="2"/>
      <c r="G955" s="2"/>
      <c r="H955" s="2"/>
    </row>
    <row r="956" spans="4:8" ht="15.75" customHeight="1" x14ac:dyDescent="0.3">
      <c r="D956" s="2"/>
      <c r="G956" s="2"/>
      <c r="H956" s="2"/>
    </row>
    <row r="957" spans="4:8" ht="15.75" customHeight="1" x14ac:dyDescent="0.3">
      <c r="D957" s="2"/>
      <c r="G957" s="2"/>
      <c r="H957" s="2"/>
    </row>
    <row r="958" spans="4:8" ht="15.75" customHeight="1" x14ac:dyDescent="0.3">
      <c r="D958" s="2"/>
      <c r="G958" s="2"/>
      <c r="H958" s="2"/>
    </row>
    <row r="959" spans="4:8" ht="15.75" customHeight="1" x14ac:dyDescent="0.3">
      <c r="D959" s="2"/>
      <c r="G959" s="2"/>
      <c r="H959" s="2"/>
    </row>
    <row r="960" spans="4:8" ht="15.75" customHeight="1" x14ac:dyDescent="0.3">
      <c r="D960" s="2"/>
      <c r="G960" s="2"/>
      <c r="H960" s="2"/>
    </row>
    <row r="961" spans="4:8" ht="15.75" customHeight="1" x14ac:dyDescent="0.3">
      <c r="D961" s="2"/>
      <c r="G961" s="2"/>
      <c r="H961" s="2"/>
    </row>
    <row r="962" spans="4:8" ht="15.75" customHeight="1" x14ac:dyDescent="0.3">
      <c r="D962" s="2"/>
      <c r="G962" s="2"/>
      <c r="H962" s="2"/>
    </row>
    <row r="963" spans="4:8" ht="15.75" customHeight="1" x14ac:dyDescent="0.3">
      <c r="D963" s="2"/>
      <c r="G963" s="2"/>
      <c r="H963" s="2"/>
    </row>
    <row r="964" spans="4:8" ht="15.75" customHeight="1" x14ac:dyDescent="0.3">
      <c r="D964" s="2"/>
      <c r="G964" s="2"/>
      <c r="H964" s="2"/>
    </row>
    <row r="965" spans="4:8" ht="15.75" customHeight="1" x14ac:dyDescent="0.3">
      <c r="D965" s="2"/>
      <c r="G965" s="2"/>
      <c r="H965" s="2"/>
    </row>
    <row r="966" spans="4:8" ht="15.75" customHeight="1" x14ac:dyDescent="0.3">
      <c r="D966" s="2"/>
      <c r="G966" s="2"/>
      <c r="H966" s="2"/>
    </row>
    <row r="967" spans="4:8" ht="15.75" customHeight="1" x14ac:dyDescent="0.3">
      <c r="D967" s="2"/>
      <c r="G967" s="2"/>
      <c r="H967" s="2"/>
    </row>
    <row r="968" spans="4:8" ht="15.75" customHeight="1" x14ac:dyDescent="0.3">
      <c r="D968" s="2"/>
      <c r="G968" s="2"/>
      <c r="H968" s="2"/>
    </row>
    <row r="969" spans="4:8" ht="15.75" customHeight="1" x14ac:dyDescent="0.3">
      <c r="D969" s="2"/>
      <c r="G969" s="2"/>
      <c r="H969" s="2"/>
    </row>
    <row r="970" spans="4:8" ht="15.75" customHeight="1" x14ac:dyDescent="0.3">
      <c r="D970" s="2"/>
      <c r="G970" s="2"/>
      <c r="H970" s="2"/>
    </row>
    <row r="971" spans="4:8" ht="15.75" customHeight="1" x14ac:dyDescent="0.3">
      <c r="D971" s="2"/>
      <c r="G971" s="2"/>
      <c r="H971" s="2"/>
    </row>
    <row r="972" spans="4:8" ht="15.75" customHeight="1" x14ac:dyDescent="0.3">
      <c r="D972" s="2"/>
      <c r="G972" s="2"/>
      <c r="H972" s="2"/>
    </row>
    <row r="973" spans="4:8" ht="15.75" customHeight="1" x14ac:dyDescent="0.3">
      <c r="D973" s="2"/>
      <c r="G973" s="2"/>
      <c r="H973" s="2"/>
    </row>
    <row r="974" spans="4:8" ht="15.75" customHeight="1" x14ac:dyDescent="0.3">
      <c r="D974" s="2"/>
      <c r="G974" s="2"/>
      <c r="H974" s="2"/>
    </row>
    <row r="975" spans="4:8" ht="15.75" customHeight="1" x14ac:dyDescent="0.3">
      <c r="D975" s="2"/>
      <c r="G975" s="2"/>
      <c r="H975" s="2"/>
    </row>
    <row r="976" spans="4:8" ht="15.75" customHeight="1" x14ac:dyDescent="0.3">
      <c r="D976" s="2"/>
      <c r="G976" s="2"/>
      <c r="H976" s="2"/>
    </row>
    <row r="977" spans="4:8" ht="15.75" customHeight="1" x14ac:dyDescent="0.3">
      <c r="D977" s="2"/>
      <c r="G977" s="2"/>
      <c r="H977" s="2"/>
    </row>
    <row r="978" spans="4:8" ht="15.75" customHeight="1" x14ac:dyDescent="0.3">
      <c r="D978" s="2"/>
      <c r="G978" s="2"/>
      <c r="H978" s="2"/>
    </row>
    <row r="979" spans="4:8" ht="15.75" customHeight="1" x14ac:dyDescent="0.3">
      <c r="D979" s="2"/>
      <c r="G979" s="2"/>
      <c r="H979" s="2"/>
    </row>
    <row r="980" spans="4:8" ht="15.75" customHeight="1" x14ac:dyDescent="0.3">
      <c r="D980" s="2"/>
      <c r="G980" s="2"/>
      <c r="H980" s="2"/>
    </row>
    <row r="981" spans="4:8" ht="15.75" customHeight="1" x14ac:dyDescent="0.3">
      <c r="D981" s="2"/>
      <c r="G981" s="2"/>
      <c r="H981" s="2"/>
    </row>
    <row r="982" spans="4:8" ht="15.75" customHeight="1" x14ac:dyDescent="0.3">
      <c r="D982" s="2"/>
      <c r="G982" s="2"/>
      <c r="H982" s="2"/>
    </row>
    <row r="983" spans="4:8" ht="15.75" customHeight="1" x14ac:dyDescent="0.3">
      <c r="D983" s="2"/>
      <c r="G983" s="2"/>
      <c r="H983" s="2"/>
    </row>
    <row r="984" spans="4:8" ht="15.75" customHeight="1" x14ac:dyDescent="0.3">
      <c r="D984" s="2"/>
      <c r="G984" s="2"/>
      <c r="H984" s="2"/>
    </row>
    <row r="985" spans="4:8" ht="15.75" customHeight="1" x14ac:dyDescent="0.3">
      <c r="D985" s="2"/>
      <c r="G985" s="2"/>
      <c r="H985" s="2"/>
    </row>
    <row r="986" spans="4:8" ht="15.75" customHeight="1" x14ac:dyDescent="0.3">
      <c r="D986" s="2"/>
      <c r="G986" s="2"/>
      <c r="H986" s="2"/>
    </row>
    <row r="987" spans="4:8" ht="15.75" customHeight="1" x14ac:dyDescent="0.3">
      <c r="D987" s="2"/>
      <c r="G987" s="2"/>
      <c r="H987" s="2"/>
    </row>
    <row r="988" spans="4:8" ht="15.75" customHeight="1" x14ac:dyDescent="0.3">
      <c r="D988" s="2"/>
      <c r="G988" s="2"/>
      <c r="H988" s="2"/>
    </row>
    <row r="989" spans="4:8" ht="15.75" customHeight="1" x14ac:dyDescent="0.3">
      <c r="D989" s="2"/>
      <c r="G989" s="2"/>
      <c r="H989" s="2"/>
    </row>
    <row r="990" spans="4:8" ht="15.75" customHeight="1" x14ac:dyDescent="0.3">
      <c r="D990" s="2"/>
      <c r="G990" s="2"/>
      <c r="H990" s="2"/>
    </row>
    <row r="991" spans="4:8" ht="15.75" customHeight="1" x14ac:dyDescent="0.3">
      <c r="D991" s="2"/>
      <c r="G991" s="2"/>
      <c r="H991" s="2"/>
    </row>
    <row r="992" spans="4:8" ht="15.75" customHeight="1" x14ac:dyDescent="0.3">
      <c r="D992" s="2"/>
      <c r="G992" s="2"/>
      <c r="H992" s="2"/>
    </row>
  </sheetData>
  <customSheetViews>
    <customSheetView guid="{0F64C5B2-7619-4C66-93CE-7059BD026A1F}" filter="1" showAutoFilter="1">
      <pageMargins left="0.7" right="0.7" top="0.75" bottom="0.75" header="0.3" footer="0.3"/>
      <autoFilter ref="B8:K111" xr:uid="{B4813A91-C2B3-469D-AFCB-7ED668680CD3}">
        <sortState xmlns:xlrd2="http://schemas.microsoft.com/office/spreadsheetml/2017/richdata2" ref="B8:K111">
          <sortCondition ref="I8:I111"/>
        </sortState>
      </autoFilter>
    </customSheetView>
    <customSheetView guid="{09E3184D-BEAF-47D9-97A1-F4C5DF6D8E24}" filter="1" showAutoFilter="1">
      <pageMargins left="0.7" right="0.7" top="0.75" bottom="0.75" header="0.3" footer="0.3"/>
      <autoFilter ref="A8:AC111" xr:uid="{E3B67897-6B3E-4168-B1C7-E82E28AD2239}"/>
    </customSheetView>
  </customSheetViews>
  <mergeCells count="1">
    <mergeCell ref="B3:L3"/>
  </mergeCells>
  <conditionalFormatting sqref="H9:H128">
    <cfRule type="containsText" dxfId="15" priority="5" operator="containsText" text="PROGRAMADA">
      <formula>NOT(ISERROR(SEARCH(("PROGRAMADA"),(H9))))</formula>
    </cfRule>
  </conditionalFormatting>
  <conditionalFormatting sqref="H9:H128">
    <cfRule type="containsText" dxfId="14" priority="6" operator="containsText" text="VENCIDA">
      <formula>NOT(ISERROR(SEARCH(("VENCIDA"),(H9))))</formula>
    </cfRule>
  </conditionalFormatting>
  <conditionalFormatting sqref="H1:H992">
    <cfRule type="containsText" dxfId="13" priority="7" operator="containsText" text="VENCE HOY">
      <formula>NOT(ISERROR(SEARCH(("VENCE HOY"),(H1))))</formula>
    </cfRule>
  </conditionalFormatting>
  <conditionalFormatting sqref="I1:I992">
    <cfRule type="containsText" dxfId="12" priority="8" operator="containsText" text="Ejecutado">
      <formula>NOT(ISERROR(SEARCH("Ejecutado",I1)))</formula>
    </cfRule>
  </conditionalFormatting>
  <conditionalFormatting sqref="I1:I992">
    <cfRule type="containsText" dxfId="11" priority="9" operator="containsText" text="Aplazado">
      <formula>NOT(ISERROR(SEARCH("Aplazado",I1)))</formula>
    </cfRule>
  </conditionalFormatting>
  <conditionalFormatting sqref="I10:I11">
    <cfRule type="containsText" dxfId="10" priority="10" operator="containsText" text="En Ejecución">
      <formula>NOT(ISERROR(SEARCH("En Ejecución",I10)))</formula>
    </cfRule>
  </conditionalFormatting>
  <conditionalFormatting sqref="I9">
    <cfRule type="containsText" dxfId="9" priority="11" operator="containsText" text="Cambio de tarea">
      <formula>NOT(ISERROR(SEARCH(("Cambio de tarea"),(I9))))</formula>
    </cfRule>
  </conditionalFormatting>
  <conditionalFormatting sqref="A2:L182">
    <cfRule type="containsText" dxfId="8" priority="4" operator="containsText" text="En ejecución">
      <formula>NOT(ISERROR(SEARCH("En ejecución",A2)))</formula>
    </cfRule>
  </conditionalFormatting>
  <conditionalFormatting sqref="A3:L199">
    <cfRule type="containsText" dxfId="7" priority="3" operator="containsText" text="Iniciada">
      <formula>NOT(ISERROR(SEARCH("Iniciada",A3)))</formula>
    </cfRule>
  </conditionalFormatting>
  <conditionalFormatting sqref="A3:L146">
    <cfRule type="containsText" dxfId="6" priority="1" operator="containsText" text="Cambio de tarea">
      <formula>NOT(ISERROR(SEARCH("Cambio de tarea",A3)))</formula>
    </cfRule>
  </conditionalFormatting>
  <conditionalFormatting sqref="A3:L188">
    <cfRule type="containsText" dxfId="5" priority="2" operator="containsText" text="Pendiente tramite terceros">
      <formula>NOT(ISERROR(SEARCH("Pendiente tramite terceros",A3)))</formula>
    </cfRule>
  </conditionalFormatting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Hoja2!$C$3:$C$8</xm:f>
          </x14:formula1>
          <xm:sqref>I9:I128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909"/>
  <sheetViews>
    <sheetView showGridLines="0" zoomScale="70" zoomScaleNormal="70" workbookViewId="0">
      <pane ySplit="8" topLeftCell="A9" activePane="bottomLeft" state="frozen"/>
      <selection pane="bottomLeft" activeCell="B10" sqref="B10"/>
    </sheetView>
  </sheetViews>
  <sheetFormatPr baseColWidth="10" defaultColWidth="12.59765625" defaultRowHeight="15" customHeight="1" x14ac:dyDescent="0.25"/>
  <cols>
    <col min="1" max="1" width="5.19921875" customWidth="1"/>
    <col min="2" max="2" width="9" customWidth="1"/>
    <col min="3" max="3" width="71.5" customWidth="1"/>
    <col min="4" max="4" width="42.8984375" customWidth="1"/>
    <col min="5" max="5" width="20.69921875" customWidth="1"/>
    <col min="6" max="8" width="19.19921875" customWidth="1"/>
    <col min="9" max="9" width="23.5" customWidth="1"/>
    <col min="10" max="10" width="62.8984375" customWidth="1"/>
    <col min="11" max="28" width="9.3984375" customWidth="1"/>
  </cols>
  <sheetData>
    <row r="1" spans="2:11" ht="14.4" x14ac:dyDescent="0.3">
      <c r="D1" s="2"/>
      <c r="G1" s="2"/>
      <c r="H1" s="2"/>
    </row>
    <row r="2" spans="2:11" ht="14.4" x14ac:dyDescent="0.3">
      <c r="D2" s="2"/>
      <c r="G2" s="2"/>
      <c r="H2" s="2"/>
    </row>
    <row r="3" spans="2:11" ht="18" x14ac:dyDescent="0.35">
      <c r="B3" s="219" t="s">
        <v>0</v>
      </c>
      <c r="C3" s="220"/>
      <c r="D3" s="220"/>
      <c r="E3" s="220"/>
      <c r="F3" s="220"/>
      <c r="G3" s="220"/>
      <c r="H3" s="220"/>
      <c r="I3" s="220"/>
      <c r="J3" s="220"/>
      <c r="K3" s="220"/>
    </row>
    <row r="4" spans="2:11" ht="14.4" x14ac:dyDescent="0.3">
      <c r="D4" s="2"/>
      <c r="G4" s="3"/>
      <c r="H4" s="3"/>
      <c r="I4" s="4"/>
    </row>
    <row r="5" spans="2:11" ht="14.4" x14ac:dyDescent="0.3">
      <c r="D5" s="2"/>
      <c r="E5" s="5" t="s">
        <v>1</v>
      </c>
      <c r="F5" s="6">
        <f ca="1">TODAY()</f>
        <v>44880</v>
      </c>
    </row>
    <row r="6" spans="2:11" ht="14.4" x14ac:dyDescent="0.3">
      <c r="D6" s="2"/>
      <c r="G6" s="2"/>
      <c r="H6" s="2"/>
    </row>
    <row r="7" spans="2:11" ht="14.4" x14ac:dyDescent="0.3">
      <c r="D7" s="2"/>
      <c r="G7" s="2"/>
      <c r="H7" s="2"/>
    </row>
    <row r="8" spans="2:11" ht="38.25" customHeight="1" x14ac:dyDescent="0.25">
      <c r="B8" s="7" t="s">
        <v>2</v>
      </c>
      <c r="C8" s="7" t="s">
        <v>3</v>
      </c>
      <c r="D8" s="7" t="s">
        <v>4</v>
      </c>
      <c r="E8" s="7" t="s">
        <v>5</v>
      </c>
      <c r="F8" s="7" t="s">
        <v>204</v>
      </c>
      <c r="G8" s="7" t="s">
        <v>7</v>
      </c>
      <c r="H8" s="7" t="s">
        <v>8</v>
      </c>
      <c r="I8" s="8" t="s">
        <v>9</v>
      </c>
      <c r="J8" s="7" t="s">
        <v>10</v>
      </c>
    </row>
    <row r="9" spans="2:11" ht="15.75" customHeight="1" x14ac:dyDescent="0.3">
      <c r="B9" s="9">
        <v>1</v>
      </c>
      <c r="C9" s="35" t="s">
        <v>205</v>
      </c>
      <c r="D9" s="36" t="s">
        <v>206</v>
      </c>
      <c r="E9" s="16">
        <v>44073</v>
      </c>
      <c r="F9" s="16">
        <v>44084</v>
      </c>
      <c r="G9" s="17">
        <f t="shared" ref="G9:G28" si="0">F9-E9</f>
        <v>11</v>
      </c>
      <c r="H9" s="12"/>
      <c r="I9" s="15" t="s">
        <v>16</v>
      </c>
      <c r="J9" s="14"/>
    </row>
    <row r="10" spans="2:11" ht="15.75" customHeight="1" x14ac:dyDescent="0.3">
      <c r="B10" s="9">
        <v>2</v>
      </c>
      <c r="C10" s="35" t="s">
        <v>207</v>
      </c>
      <c r="D10" s="36" t="s">
        <v>206</v>
      </c>
      <c r="E10" s="11">
        <v>44096</v>
      </c>
      <c r="F10" s="16">
        <v>44104</v>
      </c>
      <c r="G10" s="17">
        <f t="shared" si="0"/>
        <v>8</v>
      </c>
      <c r="H10" s="12"/>
      <c r="I10" s="15" t="s">
        <v>16</v>
      </c>
      <c r="J10" s="14" t="s">
        <v>208</v>
      </c>
    </row>
    <row r="11" spans="2:11" ht="15.75" customHeight="1" x14ac:dyDescent="0.3">
      <c r="B11" s="15">
        <v>3</v>
      </c>
      <c r="C11" s="35" t="s">
        <v>209</v>
      </c>
      <c r="D11" s="36" t="s">
        <v>206</v>
      </c>
      <c r="E11" s="16">
        <v>44085</v>
      </c>
      <c r="F11" s="16">
        <v>44091</v>
      </c>
      <c r="G11" s="17">
        <f t="shared" si="0"/>
        <v>6</v>
      </c>
      <c r="H11" s="12" t="str">
        <f t="shared" ref="H11:H27" ca="1" si="1">IF(F11&lt;TODAY(),"VENCIDA",IF(F11=TODAY(),"VENCE HOY",IF(F11&gt;TODAY(),"PROGRAMADA")))</f>
        <v>VENCIDA</v>
      </c>
      <c r="I11" s="15" t="s">
        <v>16</v>
      </c>
      <c r="J11" s="14"/>
    </row>
    <row r="12" spans="2:11" ht="15.75" customHeight="1" x14ac:dyDescent="0.3">
      <c r="B12" s="9">
        <v>4</v>
      </c>
      <c r="C12" s="35" t="s">
        <v>210</v>
      </c>
      <c r="D12" s="36" t="s">
        <v>206</v>
      </c>
      <c r="E12" s="16">
        <v>44084</v>
      </c>
      <c r="F12" s="16">
        <v>44085</v>
      </c>
      <c r="G12" s="17">
        <f t="shared" si="0"/>
        <v>1</v>
      </c>
      <c r="H12" s="12" t="str">
        <f t="shared" ca="1" si="1"/>
        <v>VENCIDA</v>
      </c>
      <c r="I12" s="15" t="s">
        <v>16</v>
      </c>
      <c r="J12" s="14"/>
    </row>
    <row r="13" spans="2:11" ht="15.75" customHeight="1" x14ac:dyDescent="0.3">
      <c r="B13" s="9">
        <v>5</v>
      </c>
      <c r="C13" s="35" t="s">
        <v>211</v>
      </c>
      <c r="D13" s="36" t="s">
        <v>206</v>
      </c>
      <c r="E13" s="16">
        <v>44085</v>
      </c>
      <c r="F13" s="16">
        <v>44086</v>
      </c>
      <c r="G13" s="17">
        <f t="shared" si="0"/>
        <v>1</v>
      </c>
      <c r="H13" s="12" t="str">
        <f t="shared" ca="1" si="1"/>
        <v>VENCIDA</v>
      </c>
      <c r="I13" s="15" t="s">
        <v>16</v>
      </c>
      <c r="J13" s="14"/>
    </row>
    <row r="14" spans="2:11" ht="15.75" customHeight="1" x14ac:dyDescent="0.3">
      <c r="B14" s="15">
        <v>6</v>
      </c>
      <c r="C14" s="35" t="s">
        <v>212</v>
      </c>
      <c r="D14" s="36" t="s">
        <v>206</v>
      </c>
      <c r="E14" s="16">
        <v>44086</v>
      </c>
      <c r="F14" s="16">
        <v>44087</v>
      </c>
      <c r="G14" s="17">
        <f t="shared" si="0"/>
        <v>1</v>
      </c>
      <c r="H14" s="12" t="str">
        <f t="shared" ca="1" si="1"/>
        <v>VENCIDA</v>
      </c>
      <c r="I14" s="15" t="s">
        <v>16</v>
      </c>
      <c r="J14" s="14"/>
    </row>
    <row r="15" spans="2:11" ht="15.75" customHeight="1" x14ac:dyDescent="0.3">
      <c r="B15" s="9">
        <v>7</v>
      </c>
      <c r="C15" s="35" t="s">
        <v>213</v>
      </c>
      <c r="D15" s="36" t="s">
        <v>206</v>
      </c>
      <c r="E15" s="16">
        <v>44094</v>
      </c>
      <c r="F15" s="24">
        <v>44155</v>
      </c>
      <c r="G15" s="17">
        <f t="shared" si="0"/>
        <v>61</v>
      </c>
      <c r="H15" s="12" t="str">
        <f t="shared" ca="1" si="1"/>
        <v>VENCIDA</v>
      </c>
      <c r="I15" s="15" t="s">
        <v>16</v>
      </c>
      <c r="J15" s="14"/>
    </row>
    <row r="16" spans="2:11" ht="15.75" customHeight="1" x14ac:dyDescent="0.3">
      <c r="B16" s="9">
        <v>8</v>
      </c>
      <c r="C16" s="35" t="s">
        <v>214</v>
      </c>
      <c r="D16" s="36" t="s">
        <v>206</v>
      </c>
      <c r="E16" s="16">
        <v>44086</v>
      </c>
      <c r="F16" s="16">
        <v>44086</v>
      </c>
      <c r="G16" s="17">
        <f t="shared" si="0"/>
        <v>0</v>
      </c>
      <c r="H16" s="12" t="str">
        <f t="shared" ca="1" si="1"/>
        <v>VENCIDA</v>
      </c>
      <c r="I16" s="15" t="s">
        <v>16</v>
      </c>
      <c r="J16" s="14"/>
    </row>
    <row r="17" spans="2:10" ht="15.75" customHeight="1" x14ac:dyDescent="0.3">
      <c r="B17" s="15">
        <v>9</v>
      </c>
      <c r="C17" s="35" t="s">
        <v>215</v>
      </c>
      <c r="D17" s="36" t="s">
        <v>216</v>
      </c>
      <c r="E17" s="16">
        <v>44091</v>
      </c>
      <c r="F17" s="16">
        <v>44226</v>
      </c>
      <c r="G17" s="17">
        <f t="shared" si="0"/>
        <v>135</v>
      </c>
      <c r="H17" s="12" t="str">
        <f t="shared" ca="1" si="1"/>
        <v>VENCIDA</v>
      </c>
      <c r="I17" s="15" t="s">
        <v>48</v>
      </c>
      <c r="J17" s="14"/>
    </row>
    <row r="18" spans="2:10" ht="15.75" customHeight="1" x14ac:dyDescent="0.3">
      <c r="B18" s="9">
        <v>10</v>
      </c>
      <c r="C18" s="35" t="s">
        <v>217</v>
      </c>
      <c r="D18" s="36" t="s">
        <v>206</v>
      </c>
      <c r="E18" s="16">
        <v>44094</v>
      </c>
      <c r="F18" s="16">
        <v>44185</v>
      </c>
      <c r="G18" s="17">
        <f t="shared" si="0"/>
        <v>91</v>
      </c>
      <c r="H18" s="12" t="str">
        <f t="shared" ca="1" si="1"/>
        <v>VENCIDA</v>
      </c>
      <c r="I18" s="15" t="s">
        <v>16</v>
      </c>
      <c r="J18" s="14"/>
    </row>
    <row r="19" spans="2:10" ht="15.75" customHeight="1" x14ac:dyDescent="0.3">
      <c r="B19" s="9">
        <v>11</v>
      </c>
      <c r="C19" s="35" t="s">
        <v>218</v>
      </c>
      <c r="D19" s="36" t="s">
        <v>219</v>
      </c>
      <c r="E19" s="16">
        <v>44083</v>
      </c>
      <c r="F19" s="24">
        <v>44165</v>
      </c>
      <c r="G19" s="17">
        <f t="shared" si="0"/>
        <v>82</v>
      </c>
      <c r="H19" s="12" t="str">
        <f t="shared" ca="1" si="1"/>
        <v>VENCIDA</v>
      </c>
      <c r="I19" s="15" t="s">
        <v>16</v>
      </c>
      <c r="J19" s="14"/>
    </row>
    <row r="20" spans="2:10" ht="15.75" customHeight="1" x14ac:dyDescent="0.3">
      <c r="B20" s="15">
        <v>12</v>
      </c>
      <c r="C20" s="37" t="s">
        <v>220</v>
      </c>
      <c r="D20" s="36" t="s">
        <v>221</v>
      </c>
      <c r="E20" s="16">
        <v>44096</v>
      </c>
      <c r="F20" s="24">
        <v>44104</v>
      </c>
      <c r="G20" s="17">
        <f t="shared" si="0"/>
        <v>8</v>
      </c>
      <c r="H20" s="12" t="str">
        <f t="shared" ca="1" si="1"/>
        <v>VENCIDA</v>
      </c>
      <c r="I20" s="15" t="s">
        <v>16</v>
      </c>
      <c r="J20" s="14"/>
    </row>
    <row r="21" spans="2:10" ht="15.75" customHeight="1" x14ac:dyDescent="0.3">
      <c r="B21" s="9">
        <v>13</v>
      </c>
      <c r="C21" s="35" t="s">
        <v>222</v>
      </c>
      <c r="D21" s="36" t="s">
        <v>223</v>
      </c>
      <c r="E21" s="16">
        <v>44096</v>
      </c>
      <c r="F21" s="24">
        <v>44119</v>
      </c>
      <c r="G21" s="12">
        <f t="shared" si="0"/>
        <v>23</v>
      </c>
      <c r="H21" s="12" t="str">
        <f t="shared" ca="1" si="1"/>
        <v>VENCIDA</v>
      </c>
      <c r="I21" s="15" t="s">
        <v>46</v>
      </c>
      <c r="J21" s="14" t="s">
        <v>224</v>
      </c>
    </row>
    <row r="22" spans="2:10" ht="15.75" customHeight="1" x14ac:dyDescent="0.3">
      <c r="B22" s="9">
        <v>14</v>
      </c>
      <c r="C22" s="21" t="s">
        <v>225</v>
      </c>
      <c r="D22" s="36" t="s">
        <v>226</v>
      </c>
      <c r="E22" s="16">
        <v>44096</v>
      </c>
      <c r="F22" s="24">
        <v>44196</v>
      </c>
      <c r="G22" s="12">
        <f t="shared" si="0"/>
        <v>100</v>
      </c>
      <c r="H22" s="12" t="str">
        <f t="shared" ca="1" si="1"/>
        <v>VENCIDA</v>
      </c>
      <c r="I22" s="15" t="s">
        <v>46</v>
      </c>
      <c r="J22" s="14" t="s">
        <v>224</v>
      </c>
    </row>
    <row r="23" spans="2:10" ht="15.75" customHeight="1" x14ac:dyDescent="0.3">
      <c r="B23" s="15">
        <v>15</v>
      </c>
      <c r="C23" s="38" t="s">
        <v>227</v>
      </c>
      <c r="D23" s="36" t="s">
        <v>226</v>
      </c>
      <c r="E23" s="16">
        <v>44096</v>
      </c>
      <c r="F23" s="16">
        <v>44112</v>
      </c>
      <c r="G23" s="12">
        <f t="shared" si="0"/>
        <v>16</v>
      </c>
      <c r="H23" s="12" t="str">
        <f t="shared" ca="1" si="1"/>
        <v>VENCIDA</v>
      </c>
      <c r="I23" s="15" t="s">
        <v>16</v>
      </c>
      <c r="J23" s="14"/>
    </row>
    <row r="24" spans="2:10" ht="15.75" customHeight="1" x14ac:dyDescent="0.3">
      <c r="B24" s="9">
        <v>16</v>
      </c>
      <c r="C24" s="39" t="s">
        <v>228</v>
      </c>
      <c r="D24" s="36" t="s">
        <v>229</v>
      </c>
      <c r="E24" s="16">
        <v>44096</v>
      </c>
      <c r="F24" s="24">
        <v>44175</v>
      </c>
      <c r="G24" s="12">
        <f t="shared" si="0"/>
        <v>79</v>
      </c>
      <c r="H24" s="12" t="str">
        <f t="shared" ca="1" si="1"/>
        <v>VENCIDA</v>
      </c>
      <c r="I24" s="15"/>
      <c r="J24" s="14" t="s">
        <v>230</v>
      </c>
    </row>
    <row r="25" spans="2:10" ht="15.75" customHeight="1" x14ac:dyDescent="0.3">
      <c r="B25" s="9">
        <v>17</v>
      </c>
      <c r="C25" s="35" t="s">
        <v>231</v>
      </c>
      <c r="D25" s="36" t="s">
        <v>229</v>
      </c>
      <c r="E25" s="16">
        <v>44096</v>
      </c>
      <c r="F25" s="24">
        <v>44150</v>
      </c>
      <c r="G25" s="12">
        <f t="shared" si="0"/>
        <v>54</v>
      </c>
      <c r="H25" s="12" t="str">
        <f t="shared" ca="1" si="1"/>
        <v>VENCIDA</v>
      </c>
      <c r="I25" s="15" t="s">
        <v>16</v>
      </c>
      <c r="J25" s="14"/>
    </row>
    <row r="26" spans="2:10" ht="15.75" customHeight="1" x14ac:dyDescent="0.3">
      <c r="B26" s="15">
        <v>18</v>
      </c>
      <c r="C26" s="35" t="s">
        <v>232</v>
      </c>
      <c r="D26" s="36" t="s">
        <v>229</v>
      </c>
      <c r="E26" s="16">
        <v>44096</v>
      </c>
      <c r="F26" s="16">
        <v>44211</v>
      </c>
      <c r="G26" s="12">
        <f t="shared" si="0"/>
        <v>115</v>
      </c>
      <c r="H26" s="12" t="str">
        <f t="shared" ca="1" si="1"/>
        <v>VENCIDA</v>
      </c>
      <c r="I26" s="15"/>
      <c r="J26" s="14" t="s">
        <v>230</v>
      </c>
    </row>
    <row r="27" spans="2:10" ht="15.75" customHeight="1" x14ac:dyDescent="0.3">
      <c r="B27" s="9">
        <v>19</v>
      </c>
      <c r="C27" s="35" t="s">
        <v>233</v>
      </c>
      <c r="D27" s="36" t="s">
        <v>229</v>
      </c>
      <c r="E27" s="16">
        <v>44096</v>
      </c>
      <c r="F27" s="16">
        <v>44216</v>
      </c>
      <c r="G27" s="12">
        <f t="shared" si="0"/>
        <v>120</v>
      </c>
      <c r="H27" s="12" t="str">
        <f t="shared" ca="1" si="1"/>
        <v>VENCIDA</v>
      </c>
      <c r="I27" s="15"/>
      <c r="J27" s="14" t="s">
        <v>230</v>
      </c>
    </row>
    <row r="28" spans="2:10" ht="15.75" customHeight="1" x14ac:dyDescent="0.3">
      <c r="B28" s="9">
        <v>20</v>
      </c>
      <c r="C28" s="38" t="s">
        <v>234</v>
      </c>
      <c r="D28" s="36" t="s">
        <v>229</v>
      </c>
      <c r="E28" s="16">
        <v>44096</v>
      </c>
      <c r="F28" s="24">
        <v>44175</v>
      </c>
      <c r="G28" s="12">
        <f t="shared" si="0"/>
        <v>79</v>
      </c>
      <c r="H28" s="12"/>
      <c r="I28" s="15" t="s">
        <v>16</v>
      </c>
      <c r="J28" s="14" t="s">
        <v>230</v>
      </c>
    </row>
    <row r="29" spans="2:10" ht="15.75" customHeight="1" x14ac:dyDescent="0.3">
      <c r="D29" s="2"/>
      <c r="G29" s="2"/>
      <c r="H29" s="2"/>
    </row>
    <row r="30" spans="2:10" ht="15.75" customHeight="1" x14ac:dyDescent="0.3">
      <c r="D30" s="2"/>
      <c r="G30" s="2"/>
      <c r="H30" s="2"/>
    </row>
    <row r="31" spans="2:10" ht="15.75" customHeight="1" x14ac:dyDescent="0.3">
      <c r="D31" s="2"/>
      <c r="G31" s="2"/>
      <c r="H31" s="2"/>
    </row>
    <row r="32" spans="2:10" ht="15.75" customHeight="1" x14ac:dyDescent="0.3">
      <c r="D32" s="2"/>
      <c r="G32" s="2"/>
      <c r="H32" s="2"/>
    </row>
    <row r="33" spans="4:8" ht="15.75" customHeight="1" x14ac:dyDescent="0.3">
      <c r="D33" s="2"/>
      <c r="G33" s="2"/>
      <c r="H33" s="2"/>
    </row>
    <row r="34" spans="4:8" ht="15.75" customHeight="1" x14ac:dyDescent="0.3">
      <c r="D34" s="2"/>
      <c r="G34" s="2"/>
      <c r="H34" s="2"/>
    </row>
    <row r="35" spans="4:8" ht="15.75" customHeight="1" x14ac:dyDescent="0.3">
      <c r="D35" s="2"/>
      <c r="G35" s="2"/>
      <c r="H35" s="2"/>
    </row>
    <row r="36" spans="4:8" ht="15.75" customHeight="1" x14ac:dyDescent="0.3">
      <c r="D36" s="2"/>
      <c r="G36" s="2"/>
      <c r="H36" s="2"/>
    </row>
    <row r="37" spans="4:8" ht="15.75" customHeight="1" x14ac:dyDescent="0.3">
      <c r="D37" s="2"/>
      <c r="G37" s="2"/>
      <c r="H37" s="2"/>
    </row>
    <row r="38" spans="4:8" ht="15.75" customHeight="1" x14ac:dyDescent="0.3">
      <c r="D38" s="2"/>
      <c r="G38" s="2"/>
      <c r="H38" s="2"/>
    </row>
    <row r="39" spans="4:8" ht="15.75" customHeight="1" x14ac:dyDescent="0.3">
      <c r="D39" s="2"/>
      <c r="G39" s="2"/>
      <c r="H39" s="2"/>
    </row>
    <row r="40" spans="4:8" ht="15.75" customHeight="1" x14ac:dyDescent="0.3">
      <c r="D40" s="2"/>
      <c r="G40" s="2"/>
      <c r="H40" s="2"/>
    </row>
    <row r="41" spans="4:8" ht="15.75" customHeight="1" x14ac:dyDescent="0.3">
      <c r="D41" s="2"/>
      <c r="G41" s="2"/>
      <c r="H41" s="2"/>
    </row>
    <row r="42" spans="4:8" ht="15.75" customHeight="1" x14ac:dyDescent="0.3">
      <c r="D42" s="2"/>
      <c r="G42" s="2"/>
      <c r="H42" s="2"/>
    </row>
    <row r="43" spans="4:8" ht="15.75" customHeight="1" x14ac:dyDescent="0.3">
      <c r="D43" s="2"/>
      <c r="G43" s="2"/>
      <c r="H43" s="2"/>
    </row>
    <row r="44" spans="4:8" ht="15.75" customHeight="1" x14ac:dyDescent="0.3">
      <c r="D44" s="2"/>
      <c r="G44" s="2"/>
      <c r="H44" s="2"/>
    </row>
    <row r="45" spans="4:8" ht="15.75" customHeight="1" x14ac:dyDescent="0.3">
      <c r="D45" s="2"/>
      <c r="G45" s="2"/>
      <c r="H45" s="2"/>
    </row>
    <row r="46" spans="4:8" ht="15.75" customHeight="1" x14ac:dyDescent="0.3">
      <c r="D46" s="2"/>
      <c r="G46" s="2"/>
      <c r="H46" s="2"/>
    </row>
    <row r="47" spans="4:8" ht="15.75" customHeight="1" x14ac:dyDescent="0.3">
      <c r="D47" s="2"/>
      <c r="G47" s="2"/>
      <c r="H47" s="2"/>
    </row>
    <row r="48" spans="4:8" ht="15.75" customHeight="1" x14ac:dyDescent="0.3">
      <c r="D48" s="2"/>
      <c r="G48" s="2"/>
      <c r="H48" s="2"/>
    </row>
    <row r="49" spans="4:8" ht="15.75" customHeight="1" x14ac:dyDescent="0.3">
      <c r="D49" s="2"/>
      <c r="G49" s="2"/>
      <c r="H49" s="2"/>
    </row>
    <row r="50" spans="4:8" ht="15.75" customHeight="1" x14ac:dyDescent="0.3">
      <c r="D50" s="2"/>
      <c r="G50" s="2"/>
      <c r="H50" s="2"/>
    </row>
    <row r="51" spans="4:8" ht="15.75" customHeight="1" x14ac:dyDescent="0.3">
      <c r="D51" s="2"/>
      <c r="G51" s="2"/>
      <c r="H51" s="2"/>
    </row>
    <row r="52" spans="4:8" ht="15.75" customHeight="1" x14ac:dyDescent="0.3">
      <c r="D52" s="2"/>
      <c r="G52" s="2"/>
      <c r="H52" s="2"/>
    </row>
    <row r="53" spans="4:8" ht="15.75" customHeight="1" x14ac:dyDescent="0.3">
      <c r="D53" s="2"/>
      <c r="G53" s="2"/>
      <c r="H53" s="2"/>
    </row>
    <row r="54" spans="4:8" ht="15.75" customHeight="1" x14ac:dyDescent="0.3">
      <c r="D54" s="2"/>
      <c r="G54" s="2"/>
      <c r="H54" s="2"/>
    </row>
    <row r="55" spans="4:8" ht="15.75" customHeight="1" x14ac:dyDescent="0.3">
      <c r="D55" s="2"/>
      <c r="G55" s="2"/>
      <c r="H55" s="2"/>
    </row>
    <row r="56" spans="4:8" ht="15.75" customHeight="1" x14ac:dyDescent="0.3">
      <c r="D56" s="2"/>
      <c r="G56" s="2"/>
      <c r="H56" s="2"/>
    </row>
    <row r="57" spans="4:8" ht="15.75" customHeight="1" x14ac:dyDescent="0.3">
      <c r="D57" s="2"/>
      <c r="G57" s="2"/>
      <c r="H57" s="2"/>
    </row>
    <row r="58" spans="4:8" ht="15.75" customHeight="1" x14ac:dyDescent="0.3">
      <c r="D58" s="2"/>
      <c r="G58" s="2"/>
      <c r="H58" s="2"/>
    </row>
    <row r="59" spans="4:8" ht="15.75" customHeight="1" x14ac:dyDescent="0.3">
      <c r="D59" s="2"/>
      <c r="G59" s="2"/>
      <c r="H59" s="2"/>
    </row>
    <row r="60" spans="4:8" ht="15.75" customHeight="1" x14ac:dyDescent="0.3">
      <c r="D60" s="2"/>
      <c r="G60" s="2"/>
      <c r="H60" s="2"/>
    </row>
    <row r="61" spans="4:8" ht="15.75" customHeight="1" x14ac:dyDescent="0.3">
      <c r="D61" s="2"/>
      <c r="G61" s="2"/>
      <c r="H61" s="2"/>
    </row>
    <row r="62" spans="4:8" ht="15.75" customHeight="1" x14ac:dyDescent="0.3">
      <c r="D62" s="2"/>
      <c r="G62" s="2"/>
      <c r="H62" s="2"/>
    </row>
    <row r="63" spans="4:8" ht="15.75" customHeight="1" x14ac:dyDescent="0.3">
      <c r="D63" s="2"/>
      <c r="G63" s="2"/>
      <c r="H63" s="2"/>
    </row>
    <row r="64" spans="4:8" ht="15.75" customHeight="1" x14ac:dyDescent="0.3">
      <c r="D64" s="2"/>
      <c r="G64" s="2"/>
      <c r="H64" s="2"/>
    </row>
    <row r="65" spans="4:8" ht="15.75" customHeight="1" x14ac:dyDescent="0.3">
      <c r="D65" s="2"/>
      <c r="G65" s="2"/>
      <c r="H65" s="2"/>
    </row>
    <row r="66" spans="4:8" ht="15.75" customHeight="1" x14ac:dyDescent="0.3">
      <c r="D66" s="2"/>
      <c r="G66" s="2"/>
      <c r="H66" s="2"/>
    </row>
    <row r="67" spans="4:8" ht="15.75" customHeight="1" x14ac:dyDescent="0.3">
      <c r="D67" s="2"/>
      <c r="G67" s="2"/>
      <c r="H67" s="2"/>
    </row>
    <row r="68" spans="4:8" ht="15.75" customHeight="1" x14ac:dyDescent="0.3">
      <c r="D68" s="2"/>
      <c r="G68" s="2"/>
      <c r="H68" s="2"/>
    </row>
    <row r="69" spans="4:8" ht="15.75" customHeight="1" x14ac:dyDescent="0.3">
      <c r="D69" s="2"/>
      <c r="G69" s="2"/>
      <c r="H69" s="2"/>
    </row>
    <row r="70" spans="4:8" ht="15.75" customHeight="1" x14ac:dyDescent="0.3">
      <c r="D70" s="2"/>
      <c r="G70" s="2"/>
      <c r="H70" s="2"/>
    </row>
    <row r="71" spans="4:8" ht="15.75" customHeight="1" x14ac:dyDescent="0.3">
      <c r="D71" s="2"/>
      <c r="G71" s="2"/>
      <c r="H71" s="2"/>
    </row>
    <row r="72" spans="4:8" ht="15.75" customHeight="1" x14ac:dyDescent="0.3">
      <c r="D72" s="2"/>
      <c r="G72" s="2"/>
      <c r="H72" s="2"/>
    </row>
    <row r="73" spans="4:8" ht="15.75" customHeight="1" x14ac:dyDescent="0.3">
      <c r="D73" s="2"/>
      <c r="G73" s="2"/>
      <c r="H73" s="2"/>
    </row>
    <row r="74" spans="4:8" ht="15.75" customHeight="1" x14ac:dyDescent="0.3">
      <c r="D74" s="2"/>
      <c r="G74" s="2"/>
      <c r="H74" s="2"/>
    </row>
    <row r="75" spans="4:8" ht="15.75" customHeight="1" x14ac:dyDescent="0.3">
      <c r="D75" s="2"/>
      <c r="G75" s="2"/>
      <c r="H75" s="2"/>
    </row>
    <row r="76" spans="4:8" ht="15.75" customHeight="1" x14ac:dyDescent="0.3">
      <c r="D76" s="2"/>
      <c r="G76" s="2"/>
      <c r="H76" s="2"/>
    </row>
    <row r="77" spans="4:8" ht="15.75" customHeight="1" x14ac:dyDescent="0.3">
      <c r="D77" s="2"/>
      <c r="G77" s="2"/>
      <c r="H77" s="2"/>
    </row>
    <row r="78" spans="4:8" ht="15.75" customHeight="1" x14ac:dyDescent="0.3">
      <c r="D78" s="2"/>
      <c r="G78" s="2"/>
      <c r="H78" s="2"/>
    </row>
    <row r="79" spans="4:8" ht="15.75" customHeight="1" x14ac:dyDescent="0.3">
      <c r="D79" s="2"/>
      <c r="G79" s="2"/>
      <c r="H79" s="2"/>
    </row>
    <row r="80" spans="4:8" ht="15.75" customHeight="1" x14ac:dyDescent="0.3">
      <c r="D80" s="2"/>
      <c r="G80" s="2"/>
      <c r="H80" s="2"/>
    </row>
    <row r="81" spans="4:8" ht="15.75" customHeight="1" x14ac:dyDescent="0.3">
      <c r="D81" s="2"/>
      <c r="G81" s="2"/>
      <c r="H81" s="2"/>
    </row>
    <row r="82" spans="4:8" ht="15.75" customHeight="1" x14ac:dyDescent="0.3">
      <c r="D82" s="2"/>
      <c r="G82" s="2"/>
      <c r="H82" s="2"/>
    </row>
    <row r="83" spans="4:8" ht="15.75" customHeight="1" x14ac:dyDescent="0.3">
      <c r="D83" s="2"/>
      <c r="G83" s="2"/>
      <c r="H83" s="2"/>
    </row>
    <row r="84" spans="4:8" ht="15.75" customHeight="1" x14ac:dyDescent="0.3">
      <c r="D84" s="2"/>
      <c r="G84" s="2"/>
      <c r="H84" s="2"/>
    </row>
    <row r="85" spans="4:8" ht="15.75" customHeight="1" x14ac:dyDescent="0.3">
      <c r="D85" s="2"/>
      <c r="G85" s="2"/>
      <c r="H85" s="2"/>
    </row>
    <row r="86" spans="4:8" ht="15.75" customHeight="1" x14ac:dyDescent="0.3">
      <c r="D86" s="2"/>
      <c r="G86" s="2"/>
      <c r="H86" s="2"/>
    </row>
    <row r="87" spans="4:8" ht="15.75" customHeight="1" x14ac:dyDescent="0.3">
      <c r="D87" s="2"/>
      <c r="G87" s="2"/>
      <c r="H87" s="2"/>
    </row>
    <row r="88" spans="4:8" ht="15.75" customHeight="1" x14ac:dyDescent="0.3">
      <c r="D88" s="2"/>
      <c r="G88" s="2"/>
      <c r="H88" s="2"/>
    </row>
    <row r="89" spans="4:8" ht="15.75" customHeight="1" x14ac:dyDescent="0.3">
      <c r="D89" s="2"/>
      <c r="G89" s="2"/>
      <c r="H89" s="2"/>
    </row>
    <row r="90" spans="4:8" ht="15.75" customHeight="1" x14ac:dyDescent="0.3">
      <c r="D90" s="2"/>
      <c r="G90" s="2"/>
      <c r="H90" s="2"/>
    </row>
    <row r="91" spans="4:8" ht="15.75" customHeight="1" x14ac:dyDescent="0.3">
      <c r="D91" s="2"/>
      <c r="G91" s="2"/>
      <c r="H91" s="2"/>
    </row>
    <row r="92" spans="4:8" ht="15.75" customHeight="1" x14ac:dyDescent="0.3">
      <c r="D92" s="2"/>
      <c r="G92" s="2"/>
      <c r="H92" s="2"/>
    </row>
    <row r="93" spans="4:8" ht="15.75" customHeight="1" x14ac:dyDescent="0.3">
      <c r="D93" s="2"/>
      <c r="G93" s="2"/>
      <c r="H93" s="2"/>
    </row>
    <row r="94" spans="4:8" ht="15.75" customHeight="1" x14ac:dyDescent="0.3">
      <c r="D94" s="2"/>
      <c r="G94" s="2"/>
      <c r="H94" s="2"/>
    </row>
    <row r="95" spans="4:8" ht="15.75" customHeight="1" x14ac:dyDescent="0.3">
      <c r="D95" s="2"/>
      <c r="G95" s="2"/>
      <c r="H95" s="2"/>
    </row>
    <row r="96" spans="4:8" ht="15.75" customHeight="1" x14ac:dyDescent="0.3">
      <c r="D96" s="2"/>
      <c r="G96" s="2"/>
      <c r="H96" s="2"/>
    </row>
    <row r="97" spans="4:8" ht="15.75" customHeight="1" x14ac:dyDescent="0.3">
      <c r="D97" s="2"/>
      <c r="G97" s="2"/>
      <c r="H97" s="2"/>
    </row>
    <row r="98" spans="4:8" ht="15.75" customHeight="1" x14ac:dyDescent="0.3">
      <c r="D98" s="2"/>
      <c r="G98" s="2"/>
      <c r="H98" s="2"/>
    </row>
    <row r="99" spans="4:8" ht="15.75" customHeight="1" x14ac:dyDescent="0.3">
      <c r="D99" s="2"/>
      <c r="G99" s="2"/>
      <c r="H99" s="2"/>
    </row>
    <row r="100" spans="4:8" ht="15.75" customHeight="1" x14ac:dyDescent="0.3">
      <c r="D100" s="2"/>
      <c r="G100" s="2"/>
      <c r="H100" s="2"/>
    </row>
    <row r="101" spans="4:8" ht="15.75" customHeight="1" x14ac:dyDescent="0.3">
      <c r="D101" s="2"/>
      <c r="G101" s="2"/>
      <c r="H101" s="2"/>
    </row>
    <row r="102" spans="4:8" ht="15.75" customHeight="1" x14ac:dyDescent="0.3">
      <c r="D102" s="2"/>
      <c r="G102" s="2"/>
      <c r="H102" s="2"/>
    </row>
    <row r="103" spans="4:8" ht="15.75" customHeight="1" x14ac:dyDescent="0.3">
      <c r="D103" s="2"/>
      <c r="G103" s="2"/>
      <c r="H103" s="2"/>
    </row>
    <row r="104" spans="4:8" ht="15.75" customHeight="1" x14ac:dyDescent="0.3">
      <c r="D104" s="2"/>
      <c r="G104" s="2"/>
      <c r="H104" s="2"/>
    </row>
    <row r="105" spans="4:8" ht="15.75" customHeight="1" x14ac:dyDescent="0.3">
      <c r="D105" s="2"/>
      <c r="G105" s="2"/>
      <c r="H105" s="2"/>
    </row>
    <row r="106" spans="4:8" ht="15.75" customHeight="1" x14ac:dyDescent="0.3">
      <c r="D106" s="2"/>
      <c r="G106" s="2"/>
      <c r="H106" s="2"/>
    </row>
    <row r="107" spans="4:8" ht="15.75" customHeight="1" x14ac:dyDescent="0.3">
      <c r="D107" s="2"/>
      <c r="G107" s="2"/>
      <c r="H107" s="2"/>
    </row>
    <row r="108" spans="4:8" ht="15.75" customHeight="1" x14ac:dyDescent="0.3">
      <c r="D108" s="2"/>
      <c r="G108" s="2"/>
      <c r="H108" s="2"/>
    </row>
    <row r="109" spans="4:8" ht="15.75" customHeight="1" x14ac:dyDescent="0.3">
      <c r="D109" s="2"/>
      <c r="G109" s="2"/>
      <c r="H109" s="2"/>
    </row>
    <row r="110" spans="4:8" ht="15.75" customHeight="1" x14ac:dyDescent="0.3">
      <c r="D110" s="2"/>
      <c r="G110" s="2"/>
      <c r="H110" s="2"/>
    </row>
    <row r="111" spans="4:8" ht="15.75" customHeight="1" x14ac:dyDescent="0.3">
      <c r="D111" s="2"/>
      <c r="G111" s="2"/>
      <c r="H111" s="2"/>
    </row>
    <row r="112" spans="4:8" ht="15.75" customHeight="1" x14ac:dyDescent="0.3">
      <c r="D112" s="2"/>
      <c r="G112" s="2"/>
      <c r="H112" s="2"/>
    </row>
    <row r="113" spans="4:8" ht="15.75" customHeight="1" x14ac:dyDescent="0.3">
      <c r="D113" s="2"/>
      <c r="G113" s="2"/>
      <c r="H113" s="2"/>
    </row>
    <row r="114" spans="4:8" ht="15.75" customHeight="1" x14ac:dyDescent="0.3">
      <c r="D114" s="2"/>
      <c r="G114" s="2"/>
      <c r="H114" s="2"/>
    </row>
    <row r="115" spans="4:8" ht="15.75" customHeight="1" x14ac:dyDescent="0.3">
      <c r="D115" s="2"/>
      <c r="G115" s="2"/>
      <c r="H115" s="2"/>
    </row>
    <row r="116" spans="4:8" ht="15.75" customHeight="1" x14ac:dyDescent="0.3">
      <c r="D116" s="2"/>
      <c r="G116" s="2"/>
      <c r="H116" s="2"/>
    </row>
    <row r="117" spans="4:8" ht="15.75" customHeight="1" x14ac:dyDescent="0.3">
      <c r="D117" s="2"/>
      <c r="G117" s="2"/>
      <c r="H117" s="2"/>
    </row>
    <row r="118" spans="4:8" ht="15.75" customHeight="1" x14ac:dyDescent="0.3">
      <c r="D118" s="2"/>
      <c r="G118" s="2"/>
      <c r="H118" s="2"/>
    </row>
    <row r="119" spans="4:8" ht="15.75" customHeight="1" x14ac:dyDescent="0.3">
      <c r="D119" s="2"/>
      <c r="G119" s="2"/>
      <c r="H119" s="2"/>
    </row>
    <row r="120" spans="4:8" ht="15.75" customHeight="1" x14ac:dyDescent="0.3">
      <c r="D120" s="2"/>
      <c r="G120" s="2"/>
      <c r="H120" s="2"/>
    </row>
    <row r="121" spans="4:8" ht="15.75" customHeight="1" x14ac:dyDescent="0.3">
      <c r="D121" s="2"/>
      <c r="G121" s="2"/>
      <c r="H121" s="2"/>
    </row>
    <row r="122" spans="4:8" ht="15.75" customHeight="1" x14ac:dyDescent="0.3">
      <c r="D122" s="2"/>
      <c r="G122" s="2"/>
      <c r="H122" s="2"/>
    </row>
    <row r="123" spans="4:8" ht="15.75" customHeight="1" x14ac:dyDescent="0.3">
      <c r="D123" s="2"/>
      <c r="G123" s="2"/>
      <c r="H123" s="2"/>
    </row>
    <row r="124" spans="4:8" ht="15.75" customHeight="1" x14ac:dyDescent="0.3">
      <c r="D124" s="2"/>
      <c r="G124" s="2"/>
      <c r="H124" s="2"/>
    </row>
    <row r="125" spans="4:8" ht="15.75" customHeight="1" x14ac:dyDescent="0.3">
      <c r="D125" s="2"/>
      <c r="G125" s="2"/>
      <c r="H125" s="2"/>
    </row>
    <row r="126" spans="4:8" ht="15.75" customHeight="1" x14ac:dyDescent="0.3">
      <c r="D126" s="2"/>
      <c r="G126" s="2"/>
      <c r="H126" s="2"/>
    </row>
    <row r="127" spans="4:8" ht="15.75" customHeight="1" x14ac:dyDescent="0.3">
      <c r="D127" s="2"/>
      <c r="G127" s="2"/>
      <c r="H127" s="2"/>
    </row>
    <row r="128" spans="4:8" ht="15.75" customHeight="1" x14ac:dyDescent="0.3">
      <c r="D128" s="2"/>
      <c r="G128" s="2"/>
      <c r="H128" s="2"/>
    </row>
    <row r="129" spans="4:8" ht="15.75" customHeight="1" x14ac:dyDescent="0.3">
      <c r="D129" s="2"/>
      <c r="G129" s="2"/>
      <c r="H129" s="2"/>
    </row>
    <row r="130" spans="4:8" ht="15.75" customHeight="1" x14ac:dyDescent="0.3">
      <c r="D130" s="2"/>
      <c r="G130" s="2"/>
      <c r="H130" s="2"/>
    </row>
    <row r="131" spans="4:8" ht="15.75" customHeight="1" x14ac:dyDescent="0.3">
      <c r="D131" s="2"/>
      <c r="G131" s="2"/>
      <c r="H131" s="2"/>
    </row>
    <row r="132" spans="4:8" ht="15.75" customHeight="1" x14ac:dyDescent="0.3">
      <c r="D132" s="2"/>
      <c r="G132" s="2"/>
      <c r="H132" s="2"/>
    </row>
    <row r="133" spans="4:8" ht="15.75" customHeight="1" x14ac:dyDescent="0.3">
      <c r="D133" s="2"/>
      <c r="G133" s="2"/>
      <c r="H133" s="2"/>
    </row>
    <row r="134" spans="4:8" ht="15.75" customHeight="1" x14ac:dyDescent="0.3">
      <c r="D134" s="2"/>
      <c r="G134" s="2"/>
      <c r="H134" s="2"/>
    </row>
    <row r="135" spans="4:8" ht="15.75" customHeight="1" x14ac:dyDescent="0.3">
      <c r="D135" s="2"/>
      <c r="G135" s="2"/>
      <c r="H135" s="2"/>
    </row>
    <row r="136" spans="4:8" ht="15.75" customHeight="1" x14ac:dyDescent="0.3">
      <c r="D136" s="2"/>
      <c r="G136" s="2"/>
      <c r="H136" s="2"/>
    </row>
    <row r="137" spans="4:8" ht="15.75" customHeight="1" x14ac:dyDescent="0.3">
      <c r="D137" s="2"/>
      <c r="G137" s="2"/>
      <c r="H137" s="2"/>
    </row>
    <row r="138" spans="4:8" ht="15.75" customHeight="1" x14ac:dyDescent="0.3">
      <c r="D138" s="2"/>
      <c r="G138" s="2"/>
      <c r="H138" s="2"/>
    </row>
    <row r="139" spans="4:8" ht="15.75" customHeight="1" x14ac:dyDescent="0.3">
      <c r="D139" s="2"/>
      <c r="G139" s="2"/>
      <c r="H139" s="2"/>
    </row>
    <row r="140" spans="4:8" ht="15.75" customHeight="1" x14ac:dyDescent="0.3">
      <c r="D140" s="2"/>
      <c r="G140" s="2"/>
      <c r="H140" s="2"/>
    </row>
    <row r="141" spans="4:8" ht="15.75" customHeight="1" x14ac:dyDescent="0.3">
      <c r="D141" s="2"/>
      <c r="G141" s="2"/>
      <c r="H141" s="2"/>
    </row>
    <row r="142" spans="4:8" ht="15.75" customHeight="1" x14ac:dyDescent="0.3">
      <c r="D142" s="2"/>
      <c r="G142" s="2"/>
      <c r="H142" s="2"/>
    </row>
    <row r="143" spans="4:8" ht="15.75" customHeight="1" x14ac:dyDescent="0.3">
      <c r="D143" s="2"/>
      <c r="G143" s="2"/>
      <c r="H143" s="2"/>
    </row>
    <row r="144" spans="4:8" ht="15.75" customHeight="1" x14ac:dyDescent="0.3">
      <c r="D144" s="2"/>
      <c r="G144" s="2"/>
      <c r="H144" s="2"/>
    </row>
    <row r="145" spans="4:8" ht="15.75" customHeight="1" x14ac:dyDescent="0.3">
      <c r="D145" s="2"/>
      <c r="G145" s="2"/>
      <c r="H145" s="2"/>
    </row>
    <row r="146" spans="4:8" ht="15.75" customHeight="1" x14ac:dyDescent="0.3">
      <c r="D146" s="2"/>
      <c r="G146" s="2"/>
      <c r="H146" s="2"/>
    </row>
    <row r="147" spans="4:8" ht="15.75" customHeight="1" x14ac:dyDescent="0.3">
      <c r="D147" s="2"/>
      <c r="G147" s="2"/>
      <c r="H147" s="2"/>
    </row>
    <row r="148" spans="4:8" ht="15.75" customHeight="1" x14ac:dyDescent="0.3">
      <c r="D148" s="2"/>
      <c r="G148" s="2"/>
      <c r="H148" s="2"/>
    </row>
    <row r="149" spans="4:8" ht="15.75" customHeight="1" x14ac:dyDescent="0.3">
      <c r="D149" s="2"/>
      <c r="G149" s="2"/>
      <c r="H149" s="2"/>
    </row>
    <row r="150" spans="4:8" ht="15.75" customHeight="1" x14ac:dyDescent="0.3">
      <c r="D150" s="2"/>
      <c r="G150" s="2"/>
      <c r="H150" s="2"/>
    </row>
    <row r="151" spans="4:8" ht="15.75" customHeight="1" x14ac:dyDescent="0.3">
      <c r="D151" s="2"/>
      <c r="G151" s="2"/>
      <c r="H151" s="2"/>
    </row>
    <row r="152" spans="4:8" ht="15.75" customHeight="1" x14ac:dyDescent="0.3">
      <c r="D152" s="2"/>
      <c r="G152" s="2"/>
      <c r="H152" s="2"/>
    </row>
    <row r="153" spans="4:8" ht="15.75" customHeight="1" x14ac:dyDescent="0.3">
      <c r="D153" s="2"/>
      <c r="G153" s="2"/>
      <c r="H153" s="2"/>
    </row>
    <row r="154" spans="4:8" ht="15.75" customHeight="1" x14ac:dyDescent="0.3">
      <c r="D154" s="2"/>
      <c r="G154" s="2"/>
      <c r="H154" s="2"/>
    </row>
    <row r="155" spans="4:8" ht="15.75" customHeight="1" x14ac:dyDescent="0.3">
      <c r="D155" s="2"/>
      <c r="G155" s="2"/>
      <c r="H155" s="2"/>
    </row>
    <row r="156" spans="4:8" ht="15.75" customHeight="1" x14ac:dyDescent="0.3">
      <c r="D156" s="2"/>
      <c r="G156" s="2"/>
      <c r="H156" s="2"/>
    </row>
    <row r="157" spans="4:8" ht="15.75" customHeight="1" x14ac:dyDescent="0.3">
      <c r="D157" s="2"/>
      <c r="G157" s="2"/>
      <c r="H157" s="2"/>
    </row>
    <row r="158" spans="4:8" ht="15.75" customHeight="1" x14ac:dyDescent="0.3">
      <c r="D158" s="2"/>
      <c r="G158" s="2"/>
      <c r="H158" s="2"/>
    </row>
    <row r="159" spans="4:8" ht="15.75" customHeight="1" x14ac:dyDescent="0.3">
      <c r="D159" s="2"/>
      <c r="G159" s="2"/>
      <c r="H159" s="2"/>
    </row>
    <row r="160" spans="4:8" ht="15.75" customHeight="1" x14ac:dyDescent="0.3">
      <c r="D160" s="2"/>
      <c r="G160" s="2"/>
      <c r="H160" s="2"/>
    </row>
    <row r="161" spans="4:8" ht="15.75" customHeight="1" x14ac:dyDescent="0.3">
      <c r="D161" s="2"/>
      <c r="G161" s="2"/>
      <c r="H161" s="2"/>
    </row>
    <row r="162" spans="4:8" ht="15.75" customHeight="1" x14ac:dyDescent="0.3">
      <c r="D162" s="2"/>
      <c r="G162" s="2"/>
      <c r="H162" s="2"/>
    </row>
    <row r="163" spans="4:8" ht="15.75" customHeight="1" x14ac:dyDescent="0.3">
      <c r="D163" s="2"/>
      <c r="G163" s="2"/>
      <c r="H163" s="2"/>
    </row>
    <row r="164" spans="4:8" ht="15.75" customHeight="1" x14ac:dyDescent="0.3">
      <c r="D164" s="2"/>
      <c r="G164" s="2"/>
      <c r="H164" s="2"/>
    </row>
    <row r="165" spans="4:8" ht="15.75" customHeight="1" x14ac:dyDescent="0.3">
      <c r="D165" s="2"/>
      <c r="G165" s="2"/>
      <c r="H165" s="2"/>
    </row>
    <row r="166" spans="4:8" ht="15.75" customHeight="1" x14ac:dyDescent="0.3">
      <c r="D166" s="2"/>
      <c r="G166" s="2"/>
      <c r="H166" s="2"/>
    </row>
    <row r="167" spans="4:8" ht="15.75" customHeight="1" x14ac:dyDescent="0.3">
      <c r="D167" s="2"/>
      <c r="G167" s="2"/>
      <c r="H167" s="2"/>
    </row>
    <row r="168" spans="4:8" ht="15.75" customHeight="1" x14ac:dyDescent="0.3">
      <c r="D168" s="2"/>
      <c r="G168" s="2"/>
      <c r="H168" s="2"/>
    </row>
    <row r="169" spans="4:8" ht="15.75" customHeight="1" x14ac:dyDescent="0.3">
      <c r="D169" s="2"/>
      <c r="G169" s="2"/>
      <c r="H169" s="2"/>
    </row>
    <row r="170" spans="4:8" ht="15.75" customHeight="1" x14ac:dyDescent="0.3">
      <c r="D170" s="2"/>
      <c r="G170" s="2"/>
      <c r="H170" s="2"/>
    </row>
    <row r="171" spans="4:8" ht="15.75" customHeight="1" x14ac:dyDescent="0.3">
      <c r="D171" s="2"/>
      <c r="G171" s="2"/>
      <c r="H171" s="2"/>
    </row>
    <row r="172" spans="4:8" ht="15.75" customHeight="1" x14ac:dyDescent="0.3">
      <c r="D172" s="2"/>
      <c r="G172" s="2"/>
      <c r="H172" s="2"/>
    </row>
    <row r="173" spans="4:8" ht="15.75" customHeight="1" x14ac:dyDescent="0.3">
      <c r="D173" s="2"/>
      <c r="G173" s="2"/>
      <c r="H173" s="2"/>
    </row>
    <row r="174" spans="4:8" ht="15.75" customHeight="1" x14ac:dyDescent="0.3">
      <c r="D174" s="2"/>
      <c r="G174" s="2"/>
      <c r="H174" s="2"/>
    </row>
    <row r="175" spans="4:8" ht="15.75" customHeight="1" x14ac:dyDescent="0.3">
      <c r="D175" s="2"/>
      <c r="G175" s="2"/>
      <c r="H175" s="2"/>
    </row>
    <row r="176" spans="4:8" ht="15.75" customHeight="1" x14ac:dyDescent="0.3">
      <c r="D176" s="2"/>
      <c r="G176" s="2"/>
      <c r="H176" s="2"/>
    </row>
    <row r="177" spans="4:8" ht="15.75" customHeight="1" x14ac:dyDescent="0.3">
      <c r="D177" s="2"/>
      <c r="G177" s="2"/>
      <c r="H177" s="2"/>
    </row>
    <row r="178" spans="4:8" ht="15.75" customHeight="1" x14ac:dyDescent="0.3">
      <c r="D178" s="2"/>
      <c r="G178" s="2"/>
      <c r="H178" s="2"/>
    </row>
    <row r="179" spans="4:8" ht="15.75" customHeight="1" x14ac:dyDescent="0.3">
      <c r="D179" s="2"/>
      <c r="G179" s="2"/>
      <c r="H179" s="2"/>
    </row>
    <row r="180" spans="4:8" ht="15.75" customHeight="1" x14ac:dyDescent="0.3">
      <c r="D180" s="2"/>
      <c r="G180" s="2"/>
      <c r="H180" s="2"/>
    </row>
    <row r="181" spans="4:8" ht="15.75" customHeight="1" x14ac:dyDescent="0.3">
      <c r="D181" s="2"/>
      <c r="G181" s="2"/>
      <c r="H181" s="2"/>
    </row>
    <row r="182" spans="4:8" ht="15.75" customHeight="1" x14ac:dyDescent="0.3">
      <c r="D182" s="2"/>
      <c r="G182" s="2"/>
      <c r="H182" s="2"/>
    </row>
    <row r="183" spans="4:8" ht="15.75" customHeight="1" x14ac:dyDescent="0.3">
      <c r="D183" s="2"/>
      <c r="G183" s="2"/>
      <c r="H183" s="2"/>
    </row>
    <row r="184" spans="4:8" ht="15.75" customHeight="1" x14ac:dyDescent="0.3">
      <c r="D184" s="2"/>
      <c r="G184" s="2"/>
      <c r="H184" s="2"/>
    </row>
    <row r="185" spans="4:8" ht="15.75" customHeight="1" x14ac:dyDescent="0.3">
      <c r="D185" s="2"/>
      <c r="G185" s="2"/>
      <c r="H185" s="2"/>
    </row>
    <row r="186" spans="4:8" ht="15.75" customHeight="1" x14ac:dyDescent="0.3">
      <c r="D186" s="2"/>
      <c r="G186" s="2"/>
      <c r="H186" s="2"/>
    </row>
    <row r="187" spans="4:8" ht="15.75" customHeight="1" x14ac:dyDescent="0.3">
      <c r="D187" s="2"/>
      <c r="G187" s="2"/>
      <c r="H187" s="2"/>
    </row>
    <row r="188" spans="4:8" ht="15.75" customHeight="1" x14ac:dyDescent="0.3">
      <c r="D188" s="2"/>
      <c r="G188" s="2"/>
      <c r="H188" s="2"/>
    </row>
    <row r="189" spans="4:8" ht="15.75" customHeight="1" x14ac:dyDescent="0.3">
      <c r="D189" s="2"/>
      <c r="G189" s="2"/>
      <c r="H189" s="2"/>
    </row>
    <row r="190" spans="4:8" ht="15.75" customHeight="1" x14ac:dyDescent="0.3">
      <c r="D190" s="2"/>
      <c r="G190" s="2"/>
      <c r="H190" s="2"/>
    </row>
    <row r="191" spans="4:8" ht="15.75" customHeight="1" x14ac:dyDescent="0.3">
      <c r="D191" s="2"/>
      <c r="G191" s="2"/>
      <c r="H191" s="2"/>
    </row>
    <row r="192" spans="4:8" ht="15.75" customHeight="1" x14ac:dyDescent="0.3">
      <c r="D192" s="2"/>
      <c r="G192" s="2"/>
      <c r="H192" s="2"/>
    </row>
    <row r="193" spans="4:8" ht="15.75" customHeight="1" x14ac:dyDescent="0.3">
      <c r="D193" s="2"/>
      <c r="G193" s="2"/>
      <c r="H193" s="2"/>
    </row>
    <row r="194" spans="4:8" ht="15.75" customHeight="1" x14ac:dyDescent="0.3">
      <c r="D194" s="2"/>
      <c r="G194" s="2"/>
      <c r="H194" s="2"/>
    </row>
    <row r="195" spans="4:8" ht="15.75" customHeight="1" x14ac:dyDescent="0.3">
      <c r="D195" s="2"/>
      <c r="G195" s="2"/>
      <c r="H195" s="2"/>
    </row>
    <row r="196" spans="4:8" ht="15.75" customHeight="1" x14ac:dyDescent="0.3">
      <c r="D196" s="2"/>
      <c r="G196" s="2"/>
      <c r="H196" s="2"/>
    </row>
    <row r="197" spans="4:8" ht="15.75" customHeight="1" x14ac:dyDescent="0.3">
      <c r="D197" s="2"/>
      <c r="G197" s="2"/>
      <c r="H197" s="2"/>
    </row>
    <row r="198" spans="4:8" ht="15.75" customHeight="1" x14ac:dyDescent="0.3">
      <c r="D198" s="2"/>
      <c r="G198" s="2"/>
      <c r="H198" s="2"/>
    </row>
    <row r="199" spans="4:8" ht="15.75" customHeight="1" x14ac:dyDescent="0.3">
      <c r="D199" s="2"/>
      <c r="G199" s="2"/>
      <c r="H199" s="2"/>
    </row>
    <row r="200" spans="4:8" ht="15.75" customHeight="1" x14ac:dyDescent="0.3">
      <c r="D200" s="2"/>
      <c r="G200" s="2"/>
      <c r="H200" s="2"/>
    </row>
    <row r="201" spans="4:8" ht="15.75" customHeight="1" x14ac:dyDescent="0.3">
      <c r="D201" s="2"/>
      <c r="G201" s="2"/>
      <c r="H201" s="2"/>
    </row>
    <row r="202" spans="4:8" ht="15.75" customHeight="1" x14ac:dyDescent="0.3">
      <c r="D202" s="2"/>
      <c r="G202" s="2"/>
      <c r="H202" s="2"/>
    </row>
    <row r="203" spans="4:8" ht="15.75" customHeight="1" x14ac:dyDescent="0.3">
      <c r="D203" s="2"/>
      <c r="G203" s="2"/>
      <c r="H203" s="2"/>
    </row>
    <row r="204" spans="4:8" ht="15.75" customHeight="1" x14ac:dyDescent="0.3">
      <c r="D204" s="2"/>
      <c r="G204" s="2"/>
      <c r="H204" s="2"/>
    </row>
    <row r="205" spans="4:8" ht="15.75" customHeight="1" x14ac:dyDescent="0.3">
      <c r="D205" s="2"/>
      <c r="G205" s="2"/>
      <c r="H205" s="2"/>
    </row>
    <row r="206" spans="4:8" ht="15.75" customHeight="1" x14ac:dyDescent="0.3">
      <c r="D206" s="2"/>
      <c r="G206" s="2"/>
      <c r="H206" s="2"/>
    </row>
    <row r="207" spans="4:8" ht="15.75" customHeight="1" x14ac:dyDescent="0.3">
      <c r="D207" s="2"/>
      <c r="G207" s="2"/>
      <c r="H207" s="2"/>
    </row>
    <row r="208" spans="4:8" ht="15.75" customHeight="1" x14ac:dyDescent="0.3">
      <c r="D208" s="2"/>
      <c r="G208" s="2"/>
      <c r="H208" s="2"/>
    </row>
    <row r="209" spans="4:8" ht="15.75" customHeight="1" x14ac:dyDescent="0.3">
      <c r="D209" s="2"/>
      <c r="G209" s="2"/>
      <c r="H209" s="2"/>
    </row>
    <row r="210" spans="4:8" ht="15.75" customHeight="1" x14ac:dyDescent="0.3">
      <c r="D210" s="2"/>
      <c r="G210" s="2"/>
      <c r="H210" s="2"/>
    </row>
    <row r="211" spans="4:8" ht="15.75" customHeight="1" x14ac:dyDescent="0.3">
      <c r="D211" s="2"/>
      <c r="G211" s="2"/>
      <c r="H211" s="2"/>
    </row>
    <row r="212" spans="4:8" ht="15.75" customHeight="1" x14ac:dyDescent="0.3">
      <c r="D212" s="2"/>
      <c r="G212" s="2"/>
      <c r="H212" s="2"/>
    </row>
    <row r="213" spans="4:8" ht="15.75" customHeight="1" x14ac:dyDescent="0.3">
      <c r="D213" s="2"/>
      <c r="G213" s="2"/>
      <c r="H213" s="2"/>
    </row>
    <row r="214" spans="4:8" ht="15.75" customHeight="1" x14ac:dyDescent="0.3">
      <c r="D214" s="2"/>
      <c r="G214" s="2"/>
      <c r="H214" s="2"/>
    </row>
    <row r="215" spans="4:8" ht="15.75" customHeight="1" x14ac:dyDescent="0.3">
      <c r="D215" s="2"/>
      <c r="G215" s="2"/>
      <c r="H215" s="2"/>
    </row>
    <row r="216" spans="4:8" ht="15.75" customHeight="1" x14ac:dyDescent="0.3">
      <c r="D216" s="2"/>
      <c r="G216" s="2"/>
      <c r="H216" s="2"/>
    </row>
    <row r="217" spans="4:8" ht="15.75" customHeight="1" x14ac:dyDescent="0.3">
      <c r="D217" s="2"/>
      <c r="G217" s="2"/>
      <c r="H217" s="2"/>
    </row>
    <row r="218" spans="4:8" ht="15.75" customHeight="1" x14ac:dyDescent="0.3">
      <c r="D218" s="2"/>
      <c r="G218" s="2"/>
      <c r="H218" s="2"/>
    </row>
    <row r="219" spans="4:8" ht="15.75" customHeight="1" x14ac:dyDescent="0.3">
      <c r="D219" s="2"/>
      <c r="G219" s="2"/>
      <c r="H219" s="2"/>
    </row>
    <row r="220" spans="4:8" ht="15.75" customHeight="1" x14ac:dyDescent="0.3">
      <c r="D220" s="2"/>
      <c r="G220" s="2"/>
      <c r="H220" s="2"/>
    </row>
    <row r="221" spans="4:8" ht="15.75" customHeight="1" x14ac:dyDescent="0.3">
      <c r="D221" s="2"/>
      <c r="G221" s="2"/>
      <c r="H221" s="2"/>
    </row>
    <row r="222" spans="4:8" ht="15.75" customHeight="1" x14ac:dyDescent="0.3">
      <c r="D222" s="2"/>
      <c r="G222" s="2"/>
      <c r="H222" s="2"/>
    </row>
    <row r="223" spans="4:8" ht="15.75" customHeight="1" x14ac:dyDescent="0.3">
      <c r="D223" s="2"/>
      <c r="G223" s="2"/>
      <c r="H223" s="2"/>
    </row>
    <row r="224" spans="4:8" ht="15.75" customHeight="1" x14ac:dyDescent="0.3">
      <c r="D224" s="2"/>
      <c r="G224" s="2"/>
      <c r="H224" s="2"/>
    </row>
    <row r="225" spans="4:8" ht="15.75" customHeight="1" x14ac:dyDescent="0.3">
      <c r="D225" s="2"/>
      <c r="G225" s="2"/>
      <c r="H225" s="2"/>
    </row>
    <row r="226" spans="4:8" ht="15.75" customHeight="1" x14ac:dyDescent="0.3">
      <c r="D226" s="2"/>
      <c r="G226" s="2"/>
      <c r="H226" s="2"/>
    </row>
    <row r="227" spans="4:8" ht="15.75" customHeight="1" x14ac:dyDescent="0.3">
      <c r="D227" s="2"/>
      <c r="G227" s="2"/>
      <c r="H227" s="2"/>
    </row>
    <row r="228" spans="4:8" ht="15.75" customHeight="1" x14ac:dyDescent="0.3">
      <c r="D228" s="2"/>
      <c r="G228" s="2"/>
      <c r="H228" s="2"/>
    </row>
    <row r="229" spans="4:8" ht="15.75" customHeight="1" x14ac:dyDescent="0.3">
      <c r="D229" s="2"/>
      <c r="G229" s="2"/>
      <c r="H229" s="2"/>
    </row>
    <row r="230" spans="4:8" ht="15.75" customHeight="1" x14ac:dyDescent="0.3">
      <c r="D230" s="2"/>
      <c r="G230" s="2"/>
      <c r="H230" s="2"/>
    </row>
    <row r="231" spans="4:8" ht="15.75" customHeight="1" x14ac:dyDescent="0.3">
      <c r="D231" s="2"/>
      <c r="G231" s="2"/>
      <c r="H231" s="2"/>
    </row>
    <row r="232" spans="4:8" ht="15.75" customHeight="1" x14ac:dyDescent="0.3">
      <c r="D232" s="2"/>
      <c r="G232" s="2"/>
      <c r="H232" s="2"/>
    </row>
    <row r="233" spans="4:8" ht="15.75" customHeight="1" x14ac:dyDescent="0.3">
      <c r="D233" s="2"/>
      <c r="G233" s="2"/>
      <c r="H233" s="2"/>
    </row>
    <row r="234" spans="4:8" ht="15.75" customHeight="1" x14ac:dyDescent="0.3">
      <c r="D234" s="2"/>
      <c r="G234" s="2"/>
      <c r="H234" s="2"/>
    </row>
    <row r="235" spans="4:8" ht="15.75" customHeight="1" x14ac:dyDescent="0.3">
      <c r="D235" s="2"/>
      <c r="G235" s="2"/>
      <c r="H235" s="2"/>
    </row>
    <row r="236" spans="4:8" ht="15.75" customHeight="1" x14ac:dyDescent="0.3">
      <c r="D236" s="2"/>
      <c r="G236" s="2"/>
      <c r="H236" s="2"/>
    </row>
    <row r="237" spans="4:8" ht="15.75" customHeight="1" x14ac:dyDescent="0.3">
      <c r="D237" s="2"/>
      <c r="G237" s="2"/>
      <c r="H237" s="2"/>
    </row>
    <row r="238" spans="4:8" ht="15.75" customHeight="1" x14ac:dyDescent="0.3">
      <c r="D238" s="2"/>
      <c r="G238" s="2"/>
      <c r="H238" s="2"/>
    </row>
    <row r="239" spans="4:8" ht="15.75" customHeight="1" x14ac:dyDescent="0.3">
      <c r="D239" s="2"/>
      <c r="G239" s="2"/>
      <c r="H239" s="2"/>
    </row>
    <row r="240" spans="4:8" ht="15.75" customHeight="1" x14ac:dyDescent="0.3">
      <c r="D240" s="2"/>
      <c r="G240" s="2"/>
      <c r="H240" s="2"/>
    </row>
    <row r="241" spans="4:8" ht="15.75" customHeight="1" x14ac:dyDescent="0.3">
      <c r="D241" s="2"/>
      <c r="G241" s="2"/>
      <c r="H241" s="2"/>
    </row>
    <row r="242" spans="4:8" ht="15.75" customHeight="1" x14ac:dyDescent="0.3">
      <c r="D242" s="2"/>
      <c r="G242" s="2"/>
      <c r="H242" s="2"/>
    </row>
    <row r="243" spans="4:8" ht="15.75" customHeight="1" x14ac:dyDescent="0.3">
      <c r="D243" s="2"/>
      <c r="G243" s="2"/>
      <c r="H243" s="2"/>
    </row>
    <row r="244" spans="4:8" ht="15.75" customHeight="1" x14ac:dyDescent="0.3">
      <c r="D244" s="2"/>
      <c r="G244" s="2"/>
      <c r="H244" s="2"/>
    </row>
    <row r="245" spans="4:8" ht="15.75" customHeight="1" x14ac:dyDescent="0.3">
      <c r="D245" s="2"/>
      <c r="G245" s="2"/>
      <c r="H245" s="2"/>
    </row>
    <row r="246" spans="4:8" ht="15.75" customHeight="1" x14ac:dyDescent="0.3">
      <c r="D246" s="2"/>
      <c r="G246" s="2"/>
      <c r="H246" s="2"/>
    </row>
    <row r="247" spans="4:8" ht="15.75" customHeight="1" x14ac:dyDescent="0.3">
      <c r="D247" s="2"/>
      <c r="G247" s="2"/>
      <c r="H247" s="2"/>
    </row>
    <row r="248" spans="4:8" ht="15.75" customHeight="1" x14ac:dyDescent="0.3">
      <c r="D248" s="2"/>
      <c r="G248" s="2"/>
      <c r="H248" s="2"/>
    </row>
    <row r="249" spans="4:8" ht="15.75" customHeight="1" x14ac:dyDescent="0.3">
      <c r="D249" s="2"/>
      <c r="G249" s="2"/>
      <c r="H249" s="2"/>
    </row>
    <row r="250" spans="4:8" ht="15.75" customHeight="1" x14ac:dyDescent="0.3">
      <c r="D250" s="2"/>
      <c r="G250" s="2"/>
      <c r="H250" s="2"/>
    </row>
    <row r="251" spans="4:8" ht="15.75" customHeight="1" x14ac:dyDescent="0.3">
      <c r="D251" s="2"/>
      <c r="G251" s="2"/>
      <c r="H251" s="2"/>
    </row>
    <row r="252" spans="4:8" ht="15.75" customHeight="1" x14ac:dyDescent="0.3">
      <c r="D252" s="2"/>
      <c r="G252" s="2"/>
      <c r="H252" s="2"/>
    </row>
    <row r="253" spans="4:8" ht="15.75" customHeight="1" x14ac:dyDescent="0.3">
      <c r="D253" s="2"/>
      <c r="G253" s="2"/>
      <c r="H253" s="2"/>
    </row>
    <row r="254" spans="4:8" ht="15.75" customHeight="1" x14ac:dyDescent="0.3">
      <c r="D254" s="2"/>
      <c r="G254" s="2"/>
      <c r="H254" s="2"/>
    </row>
    <row r="255" spans="4:8" ht="15.75" customHeight="1" x14ac:dyDescent="0.3">
      <c r="D255" s="2"/>
      <c r="G255" s="2"/>
      <c r="H255" s="2"/>
    </row>
    <row r="256" spans="4:8" ht="15.75" customHeight="1" x14ac:dyDescent="0.3">
      <c r="D256" s="2"/>
      <c r="G256" s="2"/>
      <c r="H256" s="2"/>
    </row>
    <row r="257" spans="4:8" ht="15.75" customHeight="1" x14ac:dyDescent="0.3">
      <c r="D257" s="2"/>
      <c r="G257" s="2"/>
      <c r="H257" s="2"/>
    </row>
    <row r="258" spans="4:8" ht="15.75" customHeight="1" x14ac:dyDescent="0.3">
      <c r="D258" s="2"/>
      <c r="G258" s="2"/>
      <c r="H258" s="2"/>
    </row>
    <row r="259" spans="4:8" ht="15.75" customHeight="1" x14ac:dyDescent="0.3">
      <c r="D259" s="2"/>
      <c r="G259" s="2"/>
      <c r="H259" s="2"/>
    </row>
    <row r="260" spans="4:8" ht="15.75" customHeight="1" x14ac:dyDescent="0.3">
      <c r="D260" s="2"/>
      <c r="G260" s="2"/>
      <c r="H260" s="2"/>
    </row>
    <row r="261" spans="4:8" ht="15.75" customHeight="1" x14ac:dyDescent="0.3">
      <c r="D261" s="2"/>
      <c r="G261" s="2"/>
      <c r="H261" s="2"/>
    </row>
    <row r="262" spans="4:8" ht="15.75" customHeight="1" x14ac:dyDescent="0.3">
      <c r="D262" s="2"/>
      <c r="G262" s="2"/>
      <c r="H262" s="2"/>
    </row>
    <row r="263" spans="4:8" ht="15.75" customHeight="1" x14ac:dyDescent="0.3">
      <c r="D263" s="2"/>
      <c r="G263" s="2"/>
      <c r="H263" s="2"/>
    </row>
    <row r="264" spans="4:8" ht="15.75" customHeight="1" x14ac:dyDescent="0.3">
      <c r="D264" s="2"/>
      <c r="G264" s="2"/>
      <c r="H264" s="2"/>
    </row>
    <row r="265" spans="4:8" ht="15.75" customHeight="1" x14ac:dyDescent="0.3">
      <c r="D265" s="2"/>
      <c r="G265" s="2"/>
      <c r="H265" s="2"/>
    </row>
    <row r="266" spans="4:8" ht="15.75" customHeight="1" x14ac:dyDescent="0.3">
      <c r="D266" s="2"/>
      <c r="G266" s="2"/>
      <c r="H266" s="2"/>
    </row>
    <row r="267" spans="4:8" ht="15.75" customHeight="1" x14ac:dyDescent="0.3">
      <c r="D267" s="2"/>
      <c r="G267" s="2"/>
      <c r="H267" s="2"/>
    </row>
    <row r="268" spans="4:8" ht="15.75" customHeight="1" x14ac:dyDescent="0.3">
      <c r="D268" s="2"/>
      <c r="G268" s="2"/>
      <c r="H268" s="2"/>
    </row>
    <row r="269" spans="4:8" ht="15.75" customHeight="1" x14ac:dyDescent="0.3">
      <c r="D269" s="2"/>
      <c r="G269" s="2"/>
      <c r="H269" s="2"/>
    </row>
    <row r="270" spans="4:8" ht="15.75" customHeight="1" x14ac:dyDescent="0.3">
      <c r="D270" s="2"/>
      <c r="G270" s="2"/>
      <c r="H270" s="2"/>
    </row>
    <row r="271" spans="4:8" ht="15.75" customHeight="1" x14ac:dyDescent="0.3">
      <c r="D271" s="2"/>
      <c r="G271" s="2"/>
      <c r="H271" s="2"/>
    </row>
    <row r="272" spans="4:8" ht="15.75" customHeight="1" x14ac:dyDescent="0.3">
      <c r="D272" s="2"/>
      <c r="G272" s="2"/>
      <c r="H272" s="2"/>
    </row>
    <row r="273" spans="4:8" ht="15.75" customHeight="1" x14ac:dyDescent="0.3">
      <c r="D273" s="2"/>
      <c r="G273" s="2"/>
      <c r="H273" s="2"/>
    </row>
    <row r="274" spans="4:8" ht="15.75" customHeight="1" x14ac:dyDescent="0.3">
      <c r="D274" s="2"/>
      <c r="G274" s="2"/>
      <c r="H274" s="2"/>
    </row>
    <row r="275" spans="4:8" ht="15.75" customHeight="1" x14ac:dyDescent="0.3">
      <c r="D275" s="2"/>
      <c r="G275" s="2"/>
      <c r="H275" s="2"/>
    </row>
    <row r="276" spans="4:8" ht="15.75" customHeight="1" x14ac:dyDescent="0.3">
      <c r="D276" s="2"/>
      <c r="G276" s="2"/>
      <c r="H276" s="2"/>
    </row>
    <row r="277" spans="4:8" ht="15.75" customHeight="1" x14ac:dyDescent="0.3">
      <c r="D277" s="2"/>
      <c r="G277" s="2"/>
      <c r="H277" s="2"/>
    </row>
    <row r="278" spans="4:8" ht="15.75" customHeight="1" x14ac:dyDescent="0.3">
      <c r="D278" s="2"/>
      <c r="G278" s="2"/>
      <c r="H278" s="2"/>
    </row>
    <row r="279" spans="4:8" ht="15.75" customHeight="1" x14ac:dyDescent="0.3">
      <c r="D279" s="2"/>
      <c r="G279" s="2"/>
      <c r="H279" s="2"/>
    </row>
    <row r="280" spans="4:8" ht="15.75" customHeight="1" x14ac:dyDescent="0.3">
      <c r="D280" s="2"/>
      <c r="G280" s="2"/>
      <c r="H280" s="2"/>
    </row>
    <row r="281" spans="4:8" ht="15.75" customHeight="1" x14ac:dyDescent="0.3">
      <c r="D281" s="2"/>
      <c r="G281" s="2"/>
      <c r="H281" s="2"/>
    </row>
    <row r="282" spans="4:8" ht="15.75" customHeight="1" x14ac:dyDescent="0.3">
      <c r="D282" s="2"/>
      <c r="G282" s="2"/>
      <c r="H282" s="2"/>
    </row>
    <row r="283" spans="4:8" ht="15.75" customHeight="1" x14ac:dyDescent="0.3">
      <c r="D283" s="2"/>
      <c r="G283" s="2"/>
      <c r="H283" s="2"/>
    </row>
    <row r="284" spans="4:8" ht="15.75" customHeight="1" x14ac:dyDescent="0.3">
      <c r="D284" s="2"/>
      <c r="G284" s="2"/>
      <c r="H284" s="2"/>
    </row>
    <row r="285" spans="4:8" ht="15.75" customHeight="1" x14ac:dyDescent="0.3">
      <c r="D285" s="2"/>
      <c r="G285" s="2"/>
      <c r="H285" s="2"/>
    </row>
    <row r="286" spans="4:8" ht="15.75" customHeight="1" x14ac:dyDescent="0.3">
      <c r="D286" s="2"/>
      <c r="G286" s="2"/>
      <c r="H286" s="2"/>
    </row>
    <row r="287" spans="4:8" ht="15.75" customHeight="1" x14ac:dyDescent="0.3">
      <c r="D287" s="2"/>
      <c r="G287" s="2"/>
      <c r="H287" s="2"/>
    </row>
    <row r="288" spans="4:8" ht="15.75" customHeight="1" x14ac:dyDescent="0.3">
      <c r="D288" s="2"/>
      <c r="G288" s="2"/>
      <c r="H288" s="2"/>
    </row>
    <row r="289" spans="4:8" ht="15.75" customHeight="1" x14ac:dyDescent="0.3">
      <c r="D289" s="2"/>
      <c r="G289" s="2"/>
      <c r="H289" s="2"/>
    </row>
    <row r="290" spans="4:8" ht="15.75" customHeight="1" x14ac:dyDescent="0.3">
      <c r="D290" s="2"/>
      <c r="G290" s="2"/>
      <c r="H290" s="2"/>
    </row>
    <row r="291" spans="4:8" ht="15.75" customHeight="1" x14ac:dyDescent="0.3">
      <c r="D291" s="2"/>
      <c r="G291" s="2"/>
      <c r="H291" s="2"/>
    </row>
    <row r="292" spans="4:8" ht="15.75" customHeight="1" x14ac:dyDescent="0.3">
      <c r="D292" s="2"/>
      <c r="G292" s="2"/>
      <c r="H292" s="2"/>
    </row>
    <row r="293" spans="4:8" ht="15.75" customHeight="1" x14ac:dyDescent="0.3">
      <c r="D293" s="2"/>
      <c r="G293" s="2"/>
      <c r="H293" s="2"/>
    </row>
    <row r="294" spans="4:8" ht="15.75" customHeight="1" x14ac:dyDescent="0.3">
      <c r="D294" s="2"/>
      <c r="G294" s="2"/>
      <c r="H294" s="2"/>
    </row>
    <row r="295" spans="4:8" ht="15.75" customHeight="1" x14ac:dyDescent="0.3">
      <c r="D295" s="2"/>
      <c r="G295" s="2"/>
      <c r="H295" s="2"/>
    </row>
    <row r="296" spans="4:8" ht="15.75" customHeight="1" x14ac:dyDescent="0.3">
      <c r="D296" s="2"/>
      <c r="G296" s="2"/>
      <c r="H296" s="2"/>
    </row>
    <row r="297" spans="4:8" ht="15.75" customHeight="1" x14ac:dyDescent="0.3">
      <c r="D297" s="2"/>
      <c r="G297" s="2"/>
      <c r="H297" s="2"/>
    </row>
    <row r="298" spans="4:8" ht="15.75" customHeight="1" x14ac:dyDescent="0.3">
      <c r="D298" s="2"/>
      <c r="G298" s="2"/>
      <c r="H298" s="2"/>
    </row>
    <row r="299" spans="4:8" ht="15.75" customHeight="1" x14ac:dyDescent="0.3">
      <c r="D299" s="2"/>
      <c r="G299" s="2"/>
      <c r="H299" s="2"/>
    </row>
    <row r="300" spans="4:8" ht="15.75" customHeight="1" x14ac:dyDescent="0.3">
      <c r="D300" s="2"/>
      <c r="G300" s="2"/>
      <c r="H300" s="2"/>
    </row>
    <row r="301" spans="4:8" ht="15.75" customHeight="1" x14ac:dyDescent="0.3">
      <c r="D301" s="2"/>
      <c r="G301" s="2"/>
      <c r="H301" s="2"/>
    </row>
    <row r="302" spans="4:8" ht="15.75" customHeight="1" x14ac:dyDescent="0.3">
      <c r="D302" s="2"/>
      <c r="G302" s="2"/>
      <c r="H302" s="2"/>
    </row>
    <row r="303" spans="4:8" ht="15.75" customHeight="1" x14ac:dyDescent="0.3">
      <c r="D303" s="2"/>
      <c r="G303" s="2"/>
      <c r="H303" s="2"/>
    </row>
    <row r="304" spans="4:8" ht="15.75" customHeight="1" x14ac:dyDescent="0.3">
      <c r="D304" s="2"/>
      <c r="G304" s="2"/>
      <c r="H304" s="2"/>
    </row>
    <row r="305" spans="4:8" ht="15.75" customHeight="1" x14ac:dyDescent="0.3">
      <c r="D305" s="2"/>
      <c r="G305" s="2"/>
      <c r="H305" s="2"/>
    </row>
    <row r="306" spans="4:8" ht="15.75" customHeight="1" x14ac:dyDescent="0.3">
      <c r="D306" s="2"/>
      <c r="G306" s="2"/>
      <c r="H306" s="2"/>
    </row>
    <row r="307" spans="4:8" ht="15.75" customHeight="1" x14ac:dyDescent="0.3">
      <c r="D307" s="2"/>
      <c r="G307" s="2"/>
      <c r="H307" s="2"/>
    </row>
    <row r="308" spans="4:8" ht="15.75" customHeight="1" x14ac:dyDescent="0.3">
      <c r="D308" s="2"/>
      <c r="G308" s="2"/>
      <c r="H308" s="2"/>
    </row>
    <row r="309" spans="4:8" ht="15.75" customHeight="1" x14ac:dyDescent="0.3">
      <c r="D309" s="2"/>
      <c r="G309" s="2"/>
      <c r="H309" s="2"/>
    </row>
    <row r="310" spans="4:8" ht="15.75" customHeight="1" x14ac:dyDescent="0.3">
      <c r="D310" s="2"/>
      <c r="G310" s="2"/>
      <c r="H310" s="2"/>
    </row>
    <row r="311" spans="4:8" ht="15.75" customHeight="1" x14ac:dyDescent="0.3">
      <c r="D311" s="2"/>
      <c r="G311" s="2"/>
      <c r="H311" s="2"/>
    </row>
    <row r="312" spans="4:8" ht="15.75" customHeight="1" x14ac:dyDescent="0.3">
      <c r="D312" s="2"/>
      <c r="G312" s="2"/>
      <c r="H312" s="2"/>
    </row>
    <row r="313" spans="4:8" ht="15.75" customHeight="1" x14ac:dyDescent="0.3">
      <c r="D313" s="2"/>
      <c r="G313" s="2"/>
      <c r="H313" s="2"/>
    </row>
    <row r="314" spans="4:8" ht="15.75" customHeight="1" x14ac:dyDescent="0.3">
      <c r="D314" s="2"/>
      <c r="G314" s="2"/>
      <c r="H314" s="2"/>
    </row>
    <row r="315" spans="4:8" ht="15.75" customHeight="1" x14ac:dyDescent="0.3">
      <c r="D315" s="2"/>
      <c r="G315" s="2"/>
      <c r="H315" s="2"/>
    </row>
    <row r="316" spans="4:8" ht="15.75" customHeight="1" x14ac:dyDescent="0.3">
      <c r="D316" s="2"/>
      <c r="G316" s="2"/>
      <c r="H316" s="2"/>
    </row>
    <row r="317" spans="4:8" ht="15.75" customHeight="1" x14ac:dyDescent="0.3">
      <c r="D317" s="2"/>
      <c r="G317" s="2"/>
      <c r="H317" s="2"/>
    </row>
    <row r="318" spans="4:8" ht="15.75" customHeight="1" x14ac:dyDescent="0.3">
      <c r="D318" s="2"/>
      <c r="G318" s="2"/>
      <c r="H318" s="2"/>
    </row>
    <row r="319" spans="4:8" ht="15.75" customHeight="1" x14ac:dyDescent="0.3">
      <c r="D319" s="2"/>
      <c r="G319" s="2"/>
      <c r="H319" s="2"/>
    </row>
    <row r="320" spans="4:8" ht="15.75" customHeight="1" x14ac:dyDescent="0.3">
      <c r="D320" s="2"/>
      <c r="G320" s="2"/>
      <c r="H320" s="2"/>
    </row>
    <row r="321" spans="4:8" ht="15.75" customHeight="1" x14ac:dyDescent="0.3">
      <c r="D321" s="2"/>
      <c r="G321" s="2"/>
      <c r="H321" s="2"/>
    </row>
    <row r="322" spans="4:8" ht="15.75" customHeight="1" x14ac:dyDescent="0.3">
      <c r="D322" s="2"/>
      <c r="G322" s="2"/>
      <c r="H322" s="2"/>
    </row>
    <row r="323" spans="4:8" ht="15.75" customHeight="1" x14ac:dyDescent="0.3">
      <c r="D323" s="2"/>
      <c r="G323" s="2"/>
      <c r="H323" s="2"/>
    </row>
    <row r="324" spans="4:8" ht="15.75" customHeight="1" x14ac:dyDescent="0.3">
      <c r="D324" s="2"/>
      <c r="G324" s="2"/>
      <c r="H324" s="2"/>
    </row>
    <row r="325" spans="4:8" ht="15.75" customHeight="1" x14ac:dyDescent="0.3">
      <c r="D325" s="2"/>
      <c r="G325" s="2"/>
      <c r="H325" s="2"/>
    </row>
    <row r="326" spans="4:8" ht="15.75" customHeight="1" x14ac:dyDescent="0.3">
      <c r="D326" s="2"/>
      <c r="G326" s="2"/>
      <c r="H326" s="2"/>
    </row>
    <row r="327" spans="4:8" ht="15.75" customHeight="1" x14ac:dyDescent="0.3">
      <c r="D327" s="2"/>
      <c r="G327" s="2"/>
      <c r="H327" s="2"/>
    </row>
    <row r="328" spans="4:8" ht="15.75" customHeight="1" x14ac:dyDescent="0.3">
      <c r="D328" s="2"/>
      <c r="G328" s="2"/>
      <c r="H328" s="2"/>
    </row>
    <row r="329" spans="4:8" ht="15.75" customHeight="1" x14ac:dyDescent="0.3">
      <c r="D329" s="2"/>
      <c r="G329" s="2"/>
      <c r="H329" s="2"/>
    </row>
    <row r="330" spans="4:8" ht="15.75" customHeight="1" x14ac:dyDescent="0.3">
      <c r="D330" s="2"/>
      <c r="G330" s="2"/>
      <c r="H330" s="2"/>
    </row>
    <row r="331" spans="4:8" ht="15.75" customHeight="1" x14ac:dyDescent="0.3">
      <c r="D331" s="2"/>
      <c r="G331" s="2"/>
      <c r="H331" s="2"/>
    </row>
    <row r="332" spans="4:8" ht="15.75" customHeight="1" x14ac:dyDescent="0.3">
      <c r="D332" s="2"/>
      <c r="G332" s="2"/>
      <c r="H332" s="2"/>
    </row>
    <row r="333" spans="4:8" ht="15.75" customHeight="1" x14ac:dyDescent="0.3">
      <c r="D333" s="2"/>
      <c r="G333" s="2"/>
      <c r="H333" s="2"/>
    </row>
    <row r="334" spans="4:8" ht="15.75" customHeight="1" x14ac:dyDescent="0.3">
      <c r="D334" s="2"/>
      <c r="G334" s="2"/>
      <c r="H334" s="2"/>
    </row>
    <row r="335" spans="4:8" ht="15.75" customHeight="1" x14ac:dyDescent="0.3">
      <c r="D335" s="2"/>
      <c r="G335" s="2"/>
      <c r="H335" s="2"/>
    </row>
    <row r="336" spans="4:8" ht="15.75" customHeight="1" x14ac:dyDescent="0.3">
      <c r="D336" s="2"/>
      <c r="G336" s="2"/>
      <c r="H336" s="2"/>
    </row>
    <row r="337" spans="4:8" ht="15.75" customHeight="1" x14ac:dyDescent="0.3">
      <c r="D337" s="2"/>
      <c r="G337" s="2"/>
      <c r="H337" s="2"/>
    </row>
    <row r="338" spans="4:8" ht="15.75" customHeight="1" x14ac:dyDescent="0.3">
      <c r="D338" s="2"/>
      <c r="G338" s="2"/>
      <c r="H338" s="2"/>
    </row>
    <row r="339" spans="4:8" ht="15.75" customHeight="1" x14ac:dyDescent="0.3">
      <c r="D339" s="2"/>
      <c r="G339" s="2"/>
      <c r="H339" s="2"/>
    </row>
    <row r="340" spans="4:8" ht="15.75" customHeight="1" x14ac:dyDescent="0.3">
      <c r="D340" s="2"/>
      <c r="G340" s="2"/>
      <c r="H340" s="2"/>
    </row>
    <row r="341" spans="4:8" ht="15.75" customHeight="1" x14ac:dyDescent="0.3">
      <c r="D341" s="2"/>
      <c r="G341" s="2"/>
      <c r="H341" s="2"/>
    </row>
    <row r="342" spans="4:8" ht="15.75" customHeight="1" x14ac:dyDescent="0.3">
      <c r="D342" s="2"/>
      <c r="G342" s="2"/>
      <c r="H342" s="2"/>
    </row>
    <row r="343" spans="4:8" ht="15.75" customHeight="1" x14ac:dyDescent="0.3">
      <c r="D343" s="2"/>
      <c r="G343" s="2"/>
      <c r="H343" s="2"/>
    </row>
    <row r="344" spans="4:8" ht="15.75" customHeight="1" x14ac:dyDescent="0.3">
      <c r="D344" s="2"/>
      <c r="G344" s="2"/>
      <c r="H344" s="2"/>
    </row>
    <row r="345" spans="4:8" ht="15.75" customHeight="1" x14ac:dyDescent="0.3">
      <c r="D345" s="2"/>
      <c r="G345" s="2"/>
      <c r="H345" s="2"/>
    </row>
    <row r="346" spans="4:8" ht="15.75" customHeight="1" x14ac:dyDescent="0.3">
      <c r="D346" s="2"/>
      <c r="G346" s="2"/>
      <c r="H346" s="2"/>
    </row>
    <row r="347" spans="4:8" ht="15.75" customHeight="1" x14ac:dyDescent="0.3">
      <c r="D347" s="2"/>
      <c r="G347" s="2"/>
      <c r="H347" s="2"/>
    </row>
    <row r="348" spans="4:8" ht="15.75" customHeight="1" x14ac:dyDescent="0.3">
      <c r="D348" s="2"/>
      <c r="G348" s="2"/>
      <c r="H348" s="2"/>
    </row>
    <row r="349" spans="4:8" ht="15.75" customHeight="1" x14ac:dyDescent="0.3">
      <c r="D349" s="2"/>
      <c r="G349" s="2"/>
      <c r="H349" s="2"/>
    </row>
    <row r="350" spans="4:8" ht="15.75" customHeight="1" x14ac:dyDescent="0.3">
      <c r="D350" s="2"/>
      <c r="G350" s="2"/>
      <c r="H350" s="2"/>
    </row>
    <row r="351" spans="4:8" ht="15.75" customHeight="1" x14ac:dyDescent="0.3">
      <c r="D351" s="2"/>
      <c r="G351" s="2"/>
      <c r="H351" s="2"/>
    </row>
    <row r="352" spans="4:8" ht="15.75" customHeight="1" x14ac:dyDescent="0.3">
      <c r="D352" s="2"/>
      <c r="G352" s="2"/>
      <c r="H352" s="2"/>
    </row>
    <row r="353" spans="4:8" ht="15.75" customHeight="1" x14ac:dyDescent="0.3">
      <c r="D353" s="2"/>
      <c r="G353" s="2"/>
      <c r="H353" s="2"/>
    </row>
    <row r="354" spans="4:8" ht="15.75" customHeight="1" x14ac:dyDescent="0.3">
      <c r="D354" s="2"/>
      <c r="G354" s="2"/>
      <c r="H354" s="2"/>
    </row>
    <row r="355" spans="4:8" ht="15.75" customHeight="1" x14ac:dyDescent="0.3">
      <c r="D355" s="2"/>
      <c r="G355" s="2"/>
      <c r="H355" s="2"/>
    </row>
    <row r="356" spans="4:8" ht="15.75" customHeight="1" x14ac:dyDescent="0.3">
      <c r="D356" s="2"/>
      <c r="G356" s="2"/>
      <c r="H356" s="2"/>
    </row>
    <row r="357" spans="4:8" ht="15.75" customHeight="1" x14ac:dyDescent="0.3">
      <c r="D357" s="2"/>
      <c r="G357" s="2"/>
      <c r="H357" s="2"/>
    </row>
    <row r="358" spans="4:8" ht="15.75" customHeight="1" x14ac:dyDescent="0.3">
      <c r="D358" s="2"/>
      <c r="G358" s="2"/>
      <c r="H358" s="2"/>
    </row>
    <row r="359" spans="4:8" ht="15.75" customHeight="1" x14ac:dyDescent="0.3">
      <c r="D359" s="2"/>
      <c r="G359" s="2"/>
      <c r="H359" s="2"/>
    </row>
    <row r="360" spans="4:8" ht="15.75" customHeight="1" x14ac:dyDescent="0.3">
      <c r="D360" s="2"/>
      <c r="G360" s="2"/>
      <c r="H360" s="2"/>
    </row>
    <row r="361" spans="4:8" ht="15.75" customHeight="1" x14ac:dyDescent="0.3">
      <c r="D361" s="2"/>
      <c r="G361" s="2"/>
      <c r="H361" s="2"/>
    </row>
    <row r="362" spans="4:8" ht="15.75" customHeight="1" x14ac:dyDescent="0.3">
      <c r="D362" s="2"/>
      <c r="G362" s="2"/>
      <c r="H362" s="2"/>
    </row>
    <row r="363" spans="4:8" ht="15.75" customHeight="1" x14ac:dyDescent="0.3">
      <c r="D363" s="2"/>
      <c r="G363" s="2"/>
      <c r="H363" s="2"/>
    </row>
    <row r="364" spans="4:8" ht="15.75" customHeight="1" x14ac:dyDescent="0.3">
      <c r="D364" s="2"/>
      <c r="G364" s="2"/>
      <c r="H364" s="2"/>
    </row>
    <row r="365" spans="4:8" ht="15.75" customHeight="1" x14ac:dyDescent="0.3">
      <c r="D365" s="2"/>
      <c r="G365" s="2"/>
      <c r="H365" s="2"/>
    </row>
    <row r="366" spans="4:8" ht="15.75" customHeight="1" x14ac:dyDescent="0.3">
      <c r="D366" s="2"/>
      <c r="G366" s="2"/>
      <c r="H366" s="2"/>
    </row>
    <row r="367" spans="4:8" ht="15.75" customHeight="1" x14ac:dyDescent="0.3">
      <c r="D367" s="2"/>
      <c r="G367" s="2"/>
      <c r="H367" s="2"/>
    </row>
    <row r="368" spans="4:8" ht="15.75" customHeight="1" x14ac:dyDescent="0.3">
      <c r="D368" s="2"/>
      <c r="G368" s="2"/>
      <c r="H368" s="2"/>
    </row>
    <row r="369" spans="4:8" ht="15.75" customHeight="1" x14ac:dyDescent="0.3">
      <c r="D369" s="2"/>
      <c r="G369" s="2"/>
      <c r="H369" s="2"/>
    </row>
    <row r="370" spans="4:8" ht="15.75" customHeight="1" x14ac:dyDescent="0.3">
      <c r="D370" s="2"/>
      <c r="G370" s="2"/>
      <c r="H370" s="2"/>
    </row>
    <row r="371" spans="4:8" ht="15.75" customHeight="1" x14ac:dyDescent="0.3">
      <c r="D371" s="2"/>
      <c r="G371" s="2"/>
      <c r="H371" s="2"/>
    </row>
    <row r="372" spans="4:8" ht="15.75" customHeight="1" x14ac:dyDescent="0.3">
      <c r="D372" s="2"/>
      <c r="G372" s="2"/>
      <c r="H372" s="2"/>
    </row>
    <row r="373" spans="4:8" ht="15.75" customHeight="1" x14ac:dyDescent="0.3">
      <c r="D373" s="2"/>
      <c r="G373" s="2"/>
      <c r="H373" s="2"/>
    </row>
    <row r="374" spans="4:8" ht="15.75" customHeight="1" x14ac:dyDescent="0.3">
      <c r="D374" s="2"/>
      <c r="G374" s="2"/>
      <c r="H374" s="2"/>
    </row>
    <row r="375" spans="4:8" ht="15.75" customHeight="1" x14ac:dyDescent="0.3">
      <c r="D375" s="2"/>
      <c r="G375" s="2"/>
      <c r="H375" s="2"/>
    </row>
    <row r="376" spans="4:8" ht="15.75" customHeight="1" x14ac:dyDescent="0.3">
      <c r="D376" s="2"/>
      <c r="G376" s="2"/>
      <c r="H376" s="2"/>
    </row>
    <row r="377" spans="4:8" ht="15.75" customHeight="1" x14ac:dyDescent="0.3">
      <c r="D377" s="2"/>
      <c r="G377" s="2"/>
      <c r="H377" s="2"/>
    </row>
    <row r="378" spans="4:8" ht="15.75" customHeight="1" x14ac:dyDescent="0.3">
      <c r="D378" s="2"/>
      <c r="G378" s="2"/>
      <c r="H378" s="2"/>
    </row>
    <row r="379" spans="4:8" ht="15.75" customHeight="1" x14ac:dyDescent="0.3">
      <c r="D379" s="2"/>
      <c r="G379" s="2"/>
      <c r="H379" s="2"/>
    </row>
    <row r="380" spans="4:8" ht="15.75" customHeight="1" x14ac:dyDescent="0.3">
      <c r="D380" s="2"/>
      <c r="G380" s="2"/>
      <c r="H380" s="2"/>
    </row>
    <row r="381" spans="4:8" ht="15.75" customHeight="1" x14ac:dyDescent="0.3">
      <c r="D381" s="2"/>
      <c r="G381" s="2"/>
      <c r="H381" s="2"/>
    </row>
    <row r="382" spans="4:8" ht="15.75" customHeight="1" x14ac:dyDescent="0.3">
      <c r="D382" s="2"/>
      <c r="G382" s="2"/>
      <c r="H382" s="2"/>
    </row>
    <row r="383" spans="4:8" ht="15.75" customHeight="1" x14ac:dyDescent="0.3">
      <c r="D383" s="2"/>
      <c r="G383" s="2"/>
      <c r="H383" s="2"/>
    </row>
    <row r="384" spans="4:8" ht="15.75" customHeight="1" x14ac:dyDescent="0.3">
      <c r="D384" s="2"/>
      <c r="G384" s="2"/>
      <c r="H384" s="2"/>
    </row>
    <row r="385" spans="4:8" ht="15.75" customHeight="1" x14ac:dyDescent="0.3">
      <c r="D385" s="2"/>
      <c r="G385" s="2"/>
      <c r="H385" s="2"/>
    </row>
    <row r="386" spans="4:8" ht="15.75" customHeight="1" x14ac:dyDescent="0.3">
      <c r="D386" s="2"/>
      <c r="G386" s="2"/>
      <c r="H386" s="2"/>
    </row>
    <row r="387" spans="4:8" ht="15.75" customHeight="1" x14ac:dyDescent="0.3">
      <c r="D387" s="2"/>
      <c r="G387" s="2"/>
      <c r="H387" s="2"/>
    </row>
    <row r="388" spans="4:8" ht="15.75" customHeight="1" x14ac:dyDescent="0.3">
      <c r="D388" s="2"/>
      <c r="G388" s="2"/>
      <c r="H388" s="2"/>
    </row>
    <row r="389" spans="4:8" ht="15.75" customHeight="1" x14ac:dyDescent="0.3">
      <c r="D389" s="2"/>
      <c r="G389" s="2"/>
      <c r="H389" s="2"/>
    </row>
    <row r="390" spans="4:8" ht="15.75" customHeight="1" x14ac:dyDescent="0.3">
      <c r="D390" s="2"/>
      <c r="G390" s="2"/>
      <c r="H390" s="2"/>
    </row>
    <row r="391" spans="4:8" ht="15.75" customHeight="1" x14ac:dyDescent="0.3">
      <c r="D391" s="2"/>
      <c r="G391" s="2"/>
      <c r="H391" s="2"/>
    </row>
    <row r="392" spans="4:8" ht="15.75" customHeight="1" x14ac:dyDescent="0.3">
      <c r="D392" s="2"/>
      <c r="G392" s="2"/>
      <c r="H392" s="2"/>
    </row>
    <row r="393" spans="4:8" ht="15.75" customHeight="1" x14ac:dyDescent="0.3">
      <c r="D393" s="2"/>
      <c r="G393" s="2"/>
      <c r="H393" s="2"/>
    </row>
    <row r="394" spans="4:8" ht="15.75" customHeight="1" x14ac:dyDescent="0.3">
      <c r="D394" s="2"/>
      <c r="G394" s="2"/>
      <c r="H394" s="2"/>
    </row>
    <row r="395" spans="4:8" ht="15.75" customHeight="1" x14ac:dyDescent="0.3">
      <c r="D395" s="2"/>
      <c r="G395" s="2"/>
      <c r="H395" s="2"/>
    </row>
    <row r="396" spans="4:8" ht="15.75" customHeight="1" x14ac:dyDescent="0.3">
      <c r="D396" s="2"/>
      <c r="G396" s="2"/>
      <c r="H396" s="2"/>
    </row>
    <row r="397" spans="4:8" ht="15.75" customHeight="1" x14ac:dyDescent="0.3">
      <c r="D397" s="2"/>
      <c r="G397" s="2"/>
      <c r="H397" s="2"/>
    </row>
    <row r="398" spans="4:8" ht="15.75" customHeight="1" x14ac:dyDescent="0.3">
      <c r="D398" s="2"/>
      <c r="G398" s="2"/>
      <c r="H398" s="2"/>
    </row>
    <row r="399" spans="4:8" ht="15.75" customHeight="1" x14ac:dyDescent="0.3">
      <c r="D399" s="2"/>
      <c r="G399" s="2"/>
      <c r="H399" s="2"/>
    </row>
    <row r="400" spans="4:8" ht="15.75" customHeight="1" x14ac:dyDescent="0.3">
      <c r="D400" s="2"/>
      <c r="G400" s="2"/>
      <c r="H400" s="2"/>
    </row>
    <row r="401" spans="4:8" ht="15.75" customHeight="1" x14ac:dyDescent="0.3">
      <c r="D401" s="2"/>
      <c r="G401" s="2"/>
      <c r="H401" s="2"/>
    </row>
    <row r="402" spans="4:8" ht="15.75" customHeight="1" x14ac:dyDescent="0.3">
      <c r="D402" s="2"/>
      <c r="G402" s="2"/>
      <c r="H402" s="2"/>
    </row>
    <row r="403" spans="4:8" ht="15.75" customHeight="1" x14ac:dyDescent="0.3">
      <c r="D403" s="2"/>
      <c r="G403" s="2"/>
      <c r="H403" s="2"/>
    </row>
    <row r="404" spans="4:8" ht="15.75" customHeight="1" x14ac:dyDescent="0.3">
      <c r="D404" s="2"/>
      <c r="G404" s="2"/>
      <c r="H404" s="2"/>
    </row>
    <row r="405" spans="4:8" ht="15.75" customHeight="1" x14ac:dyDescent="0.3">
      <c r="D405" s="2"/>
      <c r="G405" s="2"/>
      <c r="H405" s="2"/>
    </row>
    <row r="406" spans="4:8" ht="15.75" customHeight="1" x14ac:dyDescent="0.3">
      <c r="D406" s="2"/>
      <c r="G406" s="2"/>
      <c r="H406" s="2"/>
    </row>
    <row r="407" spans="4:8" ht="15.75" customHeight="1" x14ac:dyDescent="0.3">
      <c r="D407" s="2"/>
      <c r="G407" s="2"/>
      <c r="H407" s="2"/>
    </row>
    <row r="408" spans="4:8" ht="15.75" customHeight="1" x14ac:dyDescent="0.3">
      <c r="D408" s="2"/>
      <c r="G408" s="2"/>
      <c r="H408" s="2"/>
    </row>
    <row r="409" spans="4:8" ht="15.75" customHeight="1" x14ac:dyDescent="0.3">
      <c r="D409" s="2"/>
      <c r="G409" s="2"/>
      <c r="H409" s="2"/>
    </row>
    <row r="410" spans="4:8" ht="15.75" customHeight="1" x14ac:dyDescent="0.3">
      <c r="D410" s="2"/>
      <c r="G410" s="2"/>
      <c r="H410" s="2"/>
    </row>
    <row r="411" spans="4:8" ht="15.75" customHeight="1" x14ac:dyDescent="0.3">
      <c r="D411" s="2"/>
      <c r="G411" s="2"/>
      <c r="H411" s="2"/>
    </row>
    <row r="412" spans="4:8" ht="15.75" customHeight="1" x14ac:dyDescent="0.3">
      <c r="D412" s="2"/>
      <c r="G412" s="2"/>
      <c r="H412" s="2"/>
    </row>
    <row r="413" spans="4:8" ht="15.75" customHeight="1" x14ac:dyDescent="0.3">
      <c r="D413" s="2"/>
      <c r="G413" s="2"/>
      <c r="H413" s="2"/>
    </row>
    <row r="414" spans="4:8" ht="15.75" customHeight="1" x14ac:dyDescent="0.3">
      <c r="D414" s="2"/>
      <c r="G414" s="2"/>
      <c r="H414" s="2"/>
    </row>
    <row r="415" spans="4:8" ht="15.75" customHeight="1" x14ac:dyDescent="0.3">
      <c r="D415" s="2"/>
      <c r="G415" s="2"/>
      <c r="H415" s="2"/>
    </row>
    <row r="416" spans="4:8" ht="15.75" customHeight="1" x14ac:dyDescent="0.3">
      <c r="D416" s="2"/>
      <c r="G416" s="2"/>
      <c r="H416" s="2"/>
    </row>
    <row r="417" spans="4:8" ht="15.75" customHeight="1" x14ac:dyDescent="0.3">
      <c r="D417" s="2"/>
      <c r="G417" s="2"/>
      <c r="H417" s="2"/>
    </row>
    <row r="418" spans="4:8" ht="15.75" customHeight="1" x14ac:dyDescent="0.3">
      <c r="D418" s="2"/>
      <c r="G418" s="2"/>
      <c r="H418" s="2"/>
    </row>
    <row r="419" spans="4:8" ht="15.75" customHeight="1" x14ac:dyDescent="0.3">
      <c r="D419" s="2"/>
      <c r="G419" s="2"/>
      <c r="H419" s="2"/>
    </row>
    <row r="420" spans="4:8" ht="15.75" customHeight="1" x14ac:dyDescent="0.3">
      <c r="D420" s="2"/>
      <c r="G420" s="2"/>
      <c r="H420" s="2"/>
    </row>
    <row r="421" spans="4:8" ht="15.75" customHeight="1" x14ac:dyDescent="0.3">
      <c r="D421" s="2"/>
      <c r="G421" s="2"/>
      <c r="H421" s="2"/>
    </row>
    <row r="422" spans="4:8" ht="15.75" customHeight="1" x14ac:dyDescent="0.3">
      <c r="D422" s="2"/>
      <c r="G422" s="2"/>
      <c r="H422" s="2"/>
    </row>
    <row r="423" spans="4:8" ht="15.75" customHeight="1" x14ac:dyDescent="0.3">
      <c r="D423" s="2"/>
      <c r="G423" s="2"/>
      <c r="H423" s="2"/>
    </row>
    <row r="424" spans="4:8" ht="15.75" customHeight="1" x14ac:dyDescent="0.3">
      <c r="D424" s="2"/>
      <c r="G424" s="2"/>
      <c r="H424" s="2"/>
    </row>
    <row r="425" spans="4:8" ht="15.75" customHeight="1" x14ac:dyDescent="0.3">
      <c r="D425" s="2"/>
      <c r="G425" s="2"/>
      <c r="H425" s="2"/>
    </row>
    <row r="426" spans="4:8" ht="15.75" customHeight="1" x14ac:dyDescent="0.3">
      <c r="D426" s="2"/>
      <c r="G426" s="2"/>
      <c r="H426" s="2"/>
    </row>
    <row r="427" spans="4:8" ht="15.75" customHeight="1" x14ac:dyDescent="0.3">
      <c r="D427" s="2"/>
      <c r="G427" s="2"/>
      <c r="H427" s="2"/>
    </row>
    <row r="428" spans="4:8" ht="15.75" customHeight="1" x14ac:dyDescent="0.3">
      <c r="D428" s="2"/>
      <c r="G428" s="2"/>
      <c r="H428" s="2"/>
    </row>
    <row r="429" spans="4:8" ht="15.75" customHeight="1" x14ac:dyDescent="0.3">
      <c r="D429" s="2"/>
      <c r="G429" s="2"/>
      <c r="H429" s="2"/>
    </row>
    <row r="430" spans="4:8" ht="15.75" customHeight="1" x14ac:dyDescent="0.3">
      <c r="D430" s="2"/>
      <c r="G430" s="2"/>
      <c r="H430" s="2"/>
    </row>
    <row r="431" spans="4:8" ht="15.75" customHeight="1" x14ac:dyDescent="0.3">
      <c r="D431" s="2"/>
      <c r="G431" s="2"/>
      <c r="H431" s="2"/>
    </row>
    <row r="432" spans="4:8" ht="15.75" customHeight="1" x14ac:dyDescent="0.3">
      <c r="D432" s="2"/>
      <c r="G432" s="2"/>
      <c r="H432" s="2"/>
    </row>
    <row r="433" spans="4:8" ht="15.75" customHeight="1" x14ac:dyDescent="0.3">
      <c r="D433" s="2"/>
      <c r="G433" s="2"/>
      <c r="H433" s="2"/>
    </row>
    <row r="434" spans="4:8" ht="15.75" customHeight="1" x14ac:dyDescent="0.3">
      <c r="D434" s="2"/>
      <c r="G434" s="2"/>
      <c r="H434" s="2"/>
    </row>
    <row r="435" spans="4:8" ht="15.75" customHeight="1" x14ac:dyDescent="0.3">
      <c r="D435" s="2"/>
      <c r="G435" s="2"/>
      <c r="H435" s="2"/>
    </row>
    <row r="436" spans="4:8" ht="15.75" customHeight="1" x14ac:dyDescent="0.3">
      <c r="D436" s="2"/>
      <c r="G436" s="2"/>
      <c r="H436" s="2"/>
    </row>
    <row r="437" spans="4:8" ht="15.75" customHeight="1" x14ac:dyDescent="0.3">
      <c r="D437" s="2"/>
      <c r="G437" s="2"/>
      <c r="H437" s="2"/>
    </row>
    <row r="438" spans="4:8" ht="15.75" customHeight="1" x14ac:dyDescent="0.3">
      <c r="D438" s="2"/>
      <c r="G438" s="2"/>
      <c r="H438" s="2"/>
    </row>
    <row r="439" spans="4:8" ht="15.75" customHeight="1" x14ac:dyDescent="0.3">
      <c r="D439" s="2"/>
      <c r="G439" s="2"/>
      <c r="H439" s="2"/>
    </row>
    <row r="440" spans="4:8" ht="15.75" customHeight="1" x14ac:dyDescent="0.3">
      <c r="D440" s="2"/>
      <c r="G440" s="2"/>
      <c r="H440" s="2"/>
    </row>
    <row r="441" spans="4:8" ht="15.75" customHeight="1" x14ac:dyDescent="0.3">
      <c r="D441" s="2"/>
      <c r="G441" s="2"/>
      <c r="H441" s="2"/>
    </row>
    <row r="442" spans="4:8" ht="15.75" customHeight="1" x14ac:dyDescent="0.3">
      <c r="D442" s="2"/>
      <c r="G442" s="2"/>
      <c r="H442" s="2"/>
    </row>
    <row r="443" spans="4:8" ht="15.75" customHeight="1" x14ac:dyDescent="0.3">
      <c r="D443" s="2"/>
      <c r="G443" s="2"/>
      <c r="H443" s="2"/>
    </row>
    <row r="444" spans="4:8" ht="15.75" customHeight="1" x14ac:dyDescent="0.3">
      <c r="D444" s="2"/>
      <c r="G444" s="2"/>
      <c r="H444" s="2"/>
    </row>
    <row r="445" spans="4:8" ht="15.75" customHeight="1" x14ac:dyDescent="0.3">
      <c r="D445" s="2"/>
      <c r="G445" s="2"/>
      <c r="H445" s="2"/>
    </row>
    <row r="446" spans="4:8" ht="15.75" customHeight="1" x14ac:dyDescent="0.3">
      <c r="D446" s="2"/>
      <c r="G446" s="2"/>
      <c r="H446" s="2"/>
    </row>
    <row r="447" spans="4:8" ht="15.75" customHeight="1" x14ac:dyDescent="0.3">
      <c r="D447" s="2"/>
      <c r="G447" s="2"/>
      <c r="H447" s="2"/>
    </row>
    <row r="448" spans="4:8" ht="15.75" customHeight="1" x14ac:dyDescent="0.3">
      <c r="D448" s="2"/>
      <c r="G448" s="2"/>
      <c r="H448" s="2"/>
    </row>
    <row r="449" spans="4:8" ht="15.75" customHeight="1" x14ac:dyDescent="0.3">
      <c r="D449" s="2"/>
      <c r="G449" s="2"/>
      <c r="H449" s="2"/>
    </row>
    <row r="450" spans="4:8" ht="15.75" customHeight="1" x14ac:dyDescent="0.3">
      <c r="D450" s="2"/>
      <c r="G450" s="2"/>
      <c r="H450" s="2"/>
    </row>
    <row r="451" spans="4:8" ht="15.75" customHeight="1" x14ac:dyDescent="0.3">
      <c r="D451" s="2"/>
      <c r="G451" s="2"/>
      <c r="H451" s="2"/>
    </row>
    <row r="452" spans="4:8" ht="15.75" customHeight="1" x14ac:dyDescent="0.3">
      <c r="D452" s="2"/>
      <c r="G452" s="2"/>
      <c r="H452" s="2"/>
    </row>
    <row r="453" spans="4:8" ht="15.75" customHeight="1" x14ac:dyDescent="0.3">
      <c r="D453" s="2"/>
      <c r="G453" s="2"/>
      <c r="H453" s="2"/>
    </row>
    <row r="454" spans="4:8" ht="15.75" customHeight="1" x14ac:dyDescent="0.3">
      <c r="D454" s="2"/>
      <c r="G454" s="2"/>
      <c r="H454" s="2"/>
    </row>
    <row r="455" spans="4:8" ht="15.75" customHeight="1" x14ac:dyDescent="0.3">
      <c r="D455" s="2"/>
      <c r="G455" s="2"/>
      <c r="H455" s="2"/>
    </row>
    <row r="456" spans="4:8" ht="15.75" customHeight="1" x14ac:dyDescent="0.3">
      <c r="D456" s="2"/>
      <c r="G456" s="2"/>
      <c r="H456" s="2"/>
    </row>
    <row r="457" spans="4:8" ht="15.75" customHeight="1" x14ac:dyDescent="0.3">
      <c r="D457" s="2"/>
      <c r="G457" s="2"/>
      <c r="H457" s="2"/>
    </row>
    <row r="458" spans="4:8" ht="15.75" customHeight="1" x14ac:dyDescent="0.3">
      <c r="D458" s="2"/>
      <c r="G458" s="2"/>
      <c r="H458" s="2"/>
    </row>
    <row r="459" spans="4:8" ht="15.75" customHeight="1" x14ac:dyDescent="0.3">
      <c r="D459" s="2"/>
      <c r="G459" s="2"/>
      <c r="H459" s="2"/>
    </row>
    <row r="460" spans="4:8" ht="15.75" customHeight="1" x14ac:dyDescent="0.3">
      <c r="D460" s="2"/>
      <c r="G460" s="2"/>
      <c r="H460" s="2"/>
    </row>
    <row r="461" spans="4:8" ht="15.75" customHeight="1" x14ac:dyDescent="0.3">
      <c r="D461" s="2"/>
      <c r="G461" s="2"/>
      <c r="H461" s="2"/>
    </row>
    <row r="462" spans="4:8" ht="15.75" customHeight="1" x14ac:dyDescent="0.3">
      <c r="D462" s="2"/>
      <c r="G462" s="2"/>
      <c r="H462" s="2"/>
    </row>
    <row r="463" spans="4:8" ht="15.75" customHeight="1" x14ac:dyDescent="0.3">
      <c r="D463" s="2"/>
      <c r="G463" s="2"/>
      <c r="H463" s="2"/>
    </row>
    <row r="464" spans="4:8" ht="15.75" customHeight="1" x14ac:dyDescent="0.3">
      <c r="D464" s="2"/>
      <c r="G464" s="2"/>
      <c r="H464" s="2"/>
    </row>
    <row r="465" spans="4:8" ht="15.75" customHeight="1" x14ac:dyDescent="0.3">
      <c r="D465" s="2"/>
      <c r="G465" s="2"/>
      <c r="H465" s="2"/>
    </row>
    <row r="466" spans="4:8" ht="15.75" customHeight="1" x14ac:dyDescent="0.3">
      <c r="D466" s="2"/>
      <c r="G466" s="2"/>
      <c r="H466" s="2"/>
    </row>
    <row r="467" spans="4:8" ht="15.75" customHeight="1" x14ac:dyDescent="0.3">
      <c r="D467" s="2"/>
      <c r="G467" s="2"/>
      <c r="H467" s="2"/>
    </row>
    <row r="468" spans="4:8" ht="15.75" customHeight="1" x14ac:dyDescent="0.3">
      <c r="D468" s="2"/>
      <c r="G468" s="2"/>
      <c r="H468" s="2"/>
    </row>
    <row r="469" spans="4:8" ht="15.75" customHeight="1" x14ac:dyDescent="0.3">
      <c r="D469" s="2"/>
      <c r="G469" s="2"/>
      <c r="H469" s="2"/>
    </row>
    <row r="470" spans="4:8" ht="15.75" customHeight="1" x14ac:dyDescent="0.3">
      <c r="D470" s="2"/>
      <c r="G470" s="2"/>
      <c r="H470" s="2"/>
    </row>
    <row r="471" spans="4:8" ht="15.75" customHeight="1" x14ac:dyDescent="0.3">
      <c r="D471" s="2"/>
      <c r="G471" s="2"/>
      <c r="H471" s="2"/>
    </row>
    <row r="472" spans="4:8" ht="15.75" customHeight="1" x14ac:dyDescent="0.3">
      <c r="D472" s="2"/>
      <c r="G472" s="2"/>
      <c r="H472" s="2"/>
    </row>
    <row r="473" spans="4:8" ht="15.75" customHeight="1" x14ac:dyDescent="0.3">
      <c r="D473" s="2"/>
      <c r="G473" s="2"/>
      <c r="H473" s="2"/>
    </row>
    <row r="474" spans="4:8" ht="15.75" customHeight="1" x14ac:dyDescent="0.3">
      <c r="D474" s="2"/>
      <c r="G474" s="2"/>
      <c r="H474" s="2"/>
    </row>
    <row r="475" spans="4:8" ht="15.75" customHeight="1" x14ac:dyDescent="0.3">
      <c r="D475" s="2"/>
      <c r="G475" s="2"/>
      <c r="H475" s="2"/>
    </row>
    <row r="476" spans="4:8" ht="15.75" customHeight="1" x14ac:dyDescent="0.3">
      <c r="D476" s="2"/>
      <c r="G476" s="2"/>
      <c r="H476" s="2"/>
    </row>
    <row r="477" spans="4:8" ht="15.75" customHeight="1" x14ac:dyDescent="0.3">
      <c r="D477" s="2"/>
      <c r="G477" s="2"/>
      <c r="H477" s="2"/>
    </row>
    <row r="478" spans="4:8" ht="15.75" customHeight="1" x14ac:dyDescent="0.3">
      <c r="D478" s="2"/>
      <c r="G478" s="2"/>
      <c r="H478" s="2"/>
    </row>
    <row r="479" spans="4:8" ht="15.75" customHeight="1" x14ac:dyDescent="0.3">
      <c r="D479" s="2"/>
      <c r="G479" s="2"/>
      <c r="H479" s="2"/>
    </row>
    <row r="480" spans="4:8" ht="15.75" customHeight="1" x14ac:dyDescent="0.3">
      <c r="D480" s="2"/>
      <c r="G480" s="2"/>
      <c r="H480" s="2"/>
    </row>
    <row r="481" spans="4:8" ht="15.75" customHeight="1" x14ac:dyDescent="0.3">
      <c r="D481" s="2"/>
      <c r="G481" s="2"/>
      <c r="H481" s="2"/>
    </row>
    <row r="482" spans="4:8" ht="15.75" customHeight="1" x14ac:dyDescent="0.3">
      <c r="D482" s="2"/>
      <c r="G482" s="2"/>
      <c r="H482" s="2"/>
    </row>
    <row r="483" spans="4:8" ht="15.75" customHeight="1" x14ac:dyDescent="0.3">
      <c r="D483" s="2"/>
      <c r="G483" s="2"/>
      <c r="H483" s="2"/>
    </row>
    <row r="484" spans="4:8" ht="15.75" customHeight="1" x14ac:dyDescent="0.3">
      <c r="D484" s="2"/>
      <c r="G484" s="2"/>
      <c r="H484" s="2"/>
    </row>
    <row r="485" spans="4:8" ht="15.75" customHeight="1" x14ac:dyDescent="0.3">
      <c r="D485" s="2"/>
      <c r="G485" s="2"/>
      <c r="H485" s="2"/>
    </row>
    <row r="486" spans="4:8" ht="15.75" customHeight="1" x14ac:dyDescent="0.3">
      <c r="D486" s="2"/>
      <c r="G486" s="2"/>
      <c r="H486" s="2"/>
    </row>
    <row r="487" spans="4:8" ht="15.75" customHeight="1" x14ac:dyDescent="0.3">
      <c r="D487" s="2"/>
      <c r="G487" s="2"/>
      <c r="H487" s="2"/>
    </row>
    <row r="488" spans="4:8" ht="15.75" customHeight="1" x14ac:dyDescent="0.3">
      <c r="D488" s="2"/>
      <c r="G488" s="2"/>
      <c r="H488" s="2"/>
    </row>
    <row r="489" spans="4:8" ht="15.75" customHeight="1" x14ac:dyDescent="0.3">
      <c r="D489" s="2"/>
      <c r="G489" s="2"/>
      <c r="H489" s="2"/>
    </row>
    <row r="490" spans="4:8" ht="15.75" customHeight="1" x14ac:dyDescent="0.3">
      <c r="D490" s="2"/>
      <c r="G490" s="2"/>
      <c r="H490" s="2"/>
    </row>
    <row r="491" spans="4:8" ht="15.75" customHeight="1" x14ac:dyDescent="0.3">
      <c r="D491" s="2"/>
      <c r="G491" s="2"/>
      <c r="H491" s="2"/>
    </row>
    <row r="492" spans="4:8" ht="15.75" customHeight="1" x14ac:dyDescent="0.3">
      <c r="D492" s="2"/>
      <c r="G492" s="2"/>
      <c r="H492" s="2"/>
    </row>
    <row r="493" spans="4:8" ht="15.75" customHeight="1" x14ac:dyDescent="0.3">
      <c r="D493" s="2"/>
      <c r="G493" s="2"/>
      <c r="H493" s="2"/>
    </row>
    <row r="494" spans="4:8" ht="15.75" customHeight="1" x14ac:dyDescent="0.3">
      <c r="D494" s="2"/>
      <c r="G494" s="2"/>
      <c r="H494" s="2"/>
    </row>
    <row r="495" spans="4:8" ht="15.75" customHeight="1" x14ac:dyDescent="0.3">
      <c r="D495" s="2"/>
      <c r="G495" s="2"/>
      <c r="H495" s="2"/>
    </row>
    <row r="496" spans="4:8" ht="15.75" customHeight="1" x14ac:dyDescent="0.3">
      <c r="D496" s="2"/>
      <c r="G496" s="2"/>
      <c r="H496" s="2"/>
    </row>
    <row r="497" spans="4:8" ht="15.75" customHeight="1" x14ac:dyDescent="0.3">
      <c r="D497" s="2"/>
      <c r="G497" s="2"/>
      <c r="H497" s="2"/>
    </row>
    <row r="498" spans="4:8" ht="15.75" customHeight="1" x14ac:dyDescent="0.3">
      <c r="D498" s="2"/>
      <c r="G498" s="2"/>
      <c r="H498" s="2"/>
    </row>
    <row r="499" spans="4:8" ht="15.75" customHeight="1" x14ac:dyDescent="0.3">
      <c r="D499" s="2"/>
      <c r="G499" s="2"/>
      <c r="H499" s="2"/>
    </row>
    <row r="500" spans="4:8" ht="15.75" customHeight="1" x14ac:dyDescent="0.3">
      <c r="D500" s="2"/>
      <c r="G500" s="2"/>
      <c r="H500" s="2"/>
    </row>
    <row r="501" spans="4:8" ht="15.75" customHeight="1" x14ac:dyDescent="0.3">
      <c r="D501" s="2"/>
      <c r="G501" s="2"/>
      <c r="H501" s="2"/>
    </row>
    <row r="502" spans="4:8" ht="15.75" customHeight="1" x14ac:dyDescent="0.3">
      <c r="D502" s="2"/>
      <c r="G502" s="2"/>
      <c r="H502" s="2"/>
    </row>
    <row r="503" spans="4:8" ht="15.75" customHeight="1" x14ac:dyDescent="0.3">
      <c r="D503" s="2"/>
      <c r="G503" s="2"/>
      <c r="H503" s="2"/>
    </row>
    <row r="504" spans="4:8" ht="15.75" customHeight="1" x14ac:dyDescent="0.3">
      <c r="D504" s="2"/>
      <c r="G504" s="2"/>
      <c r="H504" s="2"/>
    </row>
    <row r="505" spans="4:8" ht="15.75" customHeight="1" x14ac:dyDescent="0.3">
      <c r="D505" s="2"/>
      <c r="G505" s="2"/>
      <c r="H505" s="2"/>
    </row>
    <row r="506" spans="4:8" ht="15.75" customHeight="1" x14ac:dyDescent="0.3">
      <c r="D506" s="2"/>
      <c r="G506" s="2"/>
      <c r="H506" s="2"/>
    </row>
    <row r="507" spans="4:8" ht="15.75" customHeight="1" x14ac:dyDescent="0.3">
      <c r="D507" s="2"/>
      <c r="G507" s="2"/>
      <c r="H507" s="2"/>
    </row>
    <row r="508" spans="4:8" ht="15.75" customHeight="1" x14ac:dyDescent="0.3">
      <c r="D508" s="2"/>
      <c r="G508" s="2"/>
      <c r="H508" s="2"/>
    </row>
    <row r="509" spans="4:8" ht="15.75" customHeight="1" x14ac:dyDescent="0.3">
      <c r="D509" s="2"/>
      <c r="G509" s="2"/>
      <c r="H509" s="2"/>
    </row>
    <row r="510" spans="4:8" ht="15.75" customHeight="1" x14ac:dyDescent="0.3">
      <c r="D510" s="2"/>
      <c r="G510" s="2"/>
      <c r="H510" s="2"/>
    </row>
    <row r="511" spans="4:8" ht="15.75" customHeight="1" x14ac:dyDescent="0.3">
      <c r="D511" s="2"/>
      <c r="G511" s="2"/>
      <c r="H511" s="2"/>
    </row>
    <row r="512" spans="4:8" ht="15.75" customHeight="1" x14ac:dyDescent="0.3">
      <c r="D512" s="2"/>
      <c r="G512" s="2"/>
      <c r="H512" s="2"/>
    </row>
    <row r="513" spans="4:8" ht="15.75" customHeight="1" x14ac:dyDescent="0.3">
      <c r="D513" s="2"/>
      <c r="G513" s="2"/>
      <c r="H513" s="2"/>
    </row>
    <row r="514" spans="4:8" ht="15.75" customHeight="1" x14ac:dyDescent="0.3">
      <c r="D514" s="2"/>
      <c r="G514" s="2"/>
      <c r="H514" s="2"/>
    </row>
    <row r="515" spans="4:8" ht="15.75" customHeight="1" x14ac:dyDescent="0.3">
      <c r="D515" s="2"/>
      <c r="G515" s="2"/>
      <c r="H515" s="2"/>
    </row>
    <row r="516" spans="4:8" ht="15.75" customHeight="1" x14ac:dyDescent="0.3">
      <c r="D516" s="2"/>
      <c r="G516" s="2"/>
      <c r="H516" s="2"/>
    </row>
    <row r="517" spans="4:8" ht="15.75" customHeight="1" x14ac:dyDescent="0.3">
      <c r="D517" s="2"/>
      <c r="G517" s="2"/>
      <c r="H517" s="2"/>
    </row>
    <row r="518" spans="4:8" ht="15.75" customHeight="1" x14ac:dyDescent="0.3">
      <c r="D518" s="2"/>
      <c r="G518" s="2"/>
      <c r="H518" s="2"/>
    </row>
    <row r="519" spans="4:8" ht="15.75" customHeight="1" x14ac:dyDescent="0.3">
      <c r="D519" s="2"/>
      <c r="G519" s="2"/>
      <c r="H519" s="2"/>
    </row>
    <row r="520" spans="4:8" ht="15.75" customHeight="1" x14ac:dyDescent="0.3">
      <c r="D520" s="2"/>
      <c r="G520" s="2"/>
      <c r="H520" s="2"/>
    </row>
    <row r="521" spans="4:8" ht="15.75" customHeight="1" x14ac:dyDescent="0.3">
      <c r="D521" s="2"/>
      <c r="G521" s="2"/>
      <c r="H521" s="2"/>
    </row>
    <row r="522" spans="4:8" ht="15.75" customHeight="1" x14ac:dyDescent="0.3">
      <c r="D522" s="2"/>
      <c r="G522" s="2"/>
      <c r="H522" s="2"/>
    </row>
    <row r="523" spans="4:8" ht="15.75" customHeight="1" x14ac:dyDescent="0.3">
      <c r="D523" s="2"/>
      <c r="G523" s="2"/>
      <c r="H523" s="2"/>
    </row>
    <row r="524" spans="4:8" ht="15.75" customHeight="1" x14ac:dyDescent="0.3">
      <c r="D524" s="2"/>
      <c r="G524" s="2"/>
      <c r="H524" s="2"/>
    </row>
    <row r="525" spans="4:8" ht="15.75" customHeight="1" x14ac:dyDescent="0.3">
      <c r="D525" s="2"/>
      <c r="G525" s="2"/>
      <c r="H525" s="2"/>
    </row>
    <row r="526" spans="4:8" ht="15.75" customHeight="1" x14ac:dyDescent="0.3">
      <c r="D526" s="2"/>
      <c r="G526" s="2"/>
      <c r="H526" s="2"/>
    </row>
    <row r="527" spans="4:8" ht="15.75" customHeight="1" x14ac:dyDescent="0.3">
      <c r="D527" s="2"/>
      <c r="G527" s="2"/>
      <c r="H527" s="2"/>
    </row>
    <row r="528" spans="4:8" ht="15.75" customHeight="1" x14ac:dyDescent="0.3">
      <c r="D528" s="2"/>
      <c r="G528" s="2"/>
      <c r="H528" s="2"/>
    </row>
    <row r="529" spans="4:8" ht="15.75" customHeight="1" x14ac:dyDescent="0.3">
      <c r="D529" s="2"/>
      <c r="G529" s="2"/>
      <c r="H529" s="2"/>
    </row>
    <row r="530" spans="4:8" ht="15.75" customHeight="1" x14ac:dyDescent="0.3">
      <c r="D530" s="2"/>
      <c r="G530" s="2"/>
      <c r="H530" s="2"/>
    </row>
    <row r="531" spans="4:8" ht="15.75" customHeight="1" x14ac:dyDescent="0.3">
      <c r="D531" s="2"/>
      <c r="G531" s="2"/>
      <c r="H531" s="2"/>
    </row>
    <row r="532" spans="4:8" ht="15.75" customHeight="1" x14ac:dyDescent="0.3">
      <c r="D532" s="2"/>
      <c r="G532" s="2"/>
      <c r="H532" s="2"/>
    </row>
    <row r="533" spans="4:8" ht="15.75" customHeight="1" x14ac:dyDescent="0.3">
      <c r="D533" s="2"/>
      <c r="G533" s="2"/>
      <c r="H533" s="2"/>
    </row>
    <row r="534" spans="4:8" ht="15.75" customHeight="1" x14ac:dyDescent="0.3">
      <c r="D534" s="2"/>
      <c r="G534" s="2"/>
      <c r="H534" s="2"/>
    </row>
    <row r="535" spans="4:8" ht="15.75" customHeight="1" x14ac:dyDescent="0.3">
      <c r="D535" s="2"/>
      <c r="G535" s="2"/>
      <c r="H535" s="2"/>
    </row>
    <row r="536" spans="4:8" ht="15.75" customHeight="1" x14ac:dyDescent="0.3">
      <c r="D536" s="2"/>
      <c r="G536" s="2"/>
      <c r="H536" s="2"/>
    </row>
    <row r="537" spans="4:8" ht="15.75" customHeight="1" x14ac:dyDescent="0.3">
      <c r="D537" s="2"/>
      <c r="G537" s="2"/>
      <c r="H537" s="2"/>
    </row>
    <row r="538" spans="4:8" ht="15.75" customHeight="1" x14ac:dyDescent="0.3">
      <c r="D538" s="2"/>
      <c r="G538" s="2"/>
      <c r="H538" s="2"/>
    </row>
    <row r="539" spans="4:8" ht="15.75" customHeight="1" x14ac:dyDescent="0.3">
      <c r="D539" s="2"/>
      <c r="G539" s="2"/>
      <c r="H539" s="2"/>
    </row>
    <row r="540" spans="4:8" ht="15.75" customHeight="1" x14ac:dyDescent="0.3">
      <c r="D540" s="2"/>
      <c r="G540" s="2"/>
      <c r="H540" s="2"/>
    </row>
    <row r="541" spans="4:8" ht="15.75" customHeight="1" x14ac:dyDescent="0.3">
      <c r="D541" s="2"/>
      <c r="G541" s="2"/>
      <c r="H541" s="2"/>
    </row>
    <row r="542" spans="4:8" ht="15.75" customHeight="1" x14ac:dyDescent="0.3">
      <c r="D542" s="2"/>
      <c r="G542" s="2"/>
      <c r="H542" s="2"/>
    </row>
    <row r="543" spans="4:8" ht="15.75" customHeight="1" x14ac:dyDescent="0.3">
      <c r="D543" s="2"/>
      <c r="G543" s="2"/>
      <c r="H543" s="2"/>
    </row>
    <row r="544" spans="4:8" ht="15.75" customHeight="1" x14ac:dyDescent="0.3">
      <c r="D544" s="2"/>
      <c r="G544" s="2"/>
      <c r="H544" s="2"/>
    </row>
    <row r="545" spans="4:8" ht="15.75" customHeight="1" x14ac:dyDescent="0.3">
      <c r="D545" s="2"/>
      <c r="G545" s="2"/>
      <c r="H545" s="2"/>
    </row>
    <row r="546" spans="4:8" ht="15.75" customHeight="1" x14ac:dyDescent="0.3">
      <c r="D546" s="2"/>
      <c r="G546" s="2"/>
      <c r="H546" s="2"/>
    </row>
    <row r="547" spans="4:8" ht="15.75" customHeight="1" x14ac:dyDescent="0.3">
      <c r="D547" s="2"/>
      <c r="G547" s="2"/>
      <c r="H547" s="2"/>
    </row>
    <row r="548" spans="4:8" ht="15.75" customHeight="1" x14ac:dyDescent="0.3">
      <c r="D548" s="2"/>
      <c r="G548" s="2"/>
      <c r="H548" s="2"/>
    </row>
    <row r="549" spans="4:8" ht="15.75" customHeight="1" x14ac:dyDescent="0.3">
      <c r="D549" s="2"/>
      <c r="G549" s="2"/>
      <c r="H549" s="2"/>
    </row>
    <row r="550" spans="4:8" ht="15.75" customHeight="1" x14ac:dyDescent="0.3">
      <c r="D550" s="2"/>
      <c r="G550" s="2"/>
      <c r="H550" s="2"/>
    </row>
    <row r="551" spans="4:8" ht="15.75" customHeight="1" x14ac:dyDescent="0.3">
      <c r="D551" s="2"/>
      <c r="G551" s="2"/>
      <c r="H551" s="2"/>
    </row>
    <row r="552" spans="4:8" ht="15.75" customHeight="1" x14ac:dyDescent="0.3">
      <c r="D552" s="2"/>
      <c r="G552" s="2"/>
      <c r="H552" s="2"/>
    </row>
    <row r="553" spans="4:8" ht="15.75" customHeight="1" x14ac:dyDescent="0.3">
      <c r="D553" s="2"/>
      <c r="G553" s="2"/>
      <c r="H553" s="2"/>
    </row>
    <row r="554" spans="4:8" ht="15.75" customHeight="1" x14ac:dyDescent="0.3">
      <c r="D554" s="2"/>
      <c r="G554" s="2"/>
      <c r="H554" s="2"/>
    </row>
    <row r="555" spans="4:8" ht="15.75" customHeight="1" x14ac:dyDescent="0.3">
      <c r="D555" s="2"/>
      <c r="G555" s="2"/>
      <c r="H555" s="2"/>
    </row>
    <row r="556" spans="4:8" ht="15.75" customHeight="1" x14ac:dyDescent="0.3">
      <c r="D556" s="2"/>
      <c r="G556" s="2"/>
      <c r="H556" s="2"/>
    </row>
    <row r="557" spans="4:8" ht="15.75" customHeight="1" x14ac:dyDescent="0.3">
      <c r="D557" s="2"/>
      <c r="G557" s="2"/>
      <c r="H557" s="2"/>
    </row>
    <row r="558" spans="4:8" ht="15.75" customHeight="1" x14ac:dyDescent="0.3">
      <c r="D558" s="2"/>
      <c r="G558" s="2"/>
      <c r="H558" s="2"/>
    </row>
    <row r="559" spans="4:8" ht="15.75" customHeight="1" x14ac:dyDescent="0.3">
      <c r="D559" s="2"/>
      <c r="G559" s="2"/>
      <c r="H559" s="2"/>
    </row>
    <row r="560" spans="4:8" ht="15.75" customHeight="1" x14ac:dyDescent="0.3">
      <c r="D560" s="2"/>
      <c r="G560" s="2"/>
      <c r="H560" s="2"/>
    </row>
    <row r="561" spans="4:8" ht="15.75" customHeight="1" x14ac:dyDescent="0.3">
      <c r="D561" s="2"/>
      <c r="G561" s="2"/>
      <c r="H561" s="2"/>
    </row>
    <row r="562" spans="4:8" ht="15.75" customHeight="1" x14ac:dyDescent="0.3">
      <c r="D562" s="2"/>
      <c r="G562" s="2"/>
      <c r="H562" s="2"/>
    </row>
    <row r="563" spans="4:8" ht="15.75" customHeight="1" x14ac:dyDescent="0.3">
      <c r="D563" s="2"/>
      <c r="G563" s="2"/>
      <c r="H563" s="2"/>
    </row>
    <row r="564" spans="4:8" ht="15.75" customHeight="1" x14ac:dyDescent="0.3">
      <c r="D564" s="2"/>
      <c r="G564" s="2"/>
      <c r="H564" s="2"/>
    </row>
    <row r="565" spans="4:8" ht="15.75" customHeight="1" x14ac:dyDescent="0.3">
      <c r="D565" s="2"/>
      <c r="G565" s="2"/>
      <c r="H565" s="2"/>
    </row>
    <row r="566" spans="4:8" ht="15.75" customHeight="1" x14ac:dyDescent="0.3">
      <c r="D566" s="2"/>
      <c r="G566" s="2"/>
      <c r="H566" s="2"/>
    </row>
    <row r="567" spans="4:8" ht="15.75" customHeight="1" x14ac:dyDescent="0.3">
      <c r="D567" s="2"/>
      <c r="G567" s="2"/>
      <c r="H567" s="2"/>
    </row>
    <row r="568" spans="4:8" ht="15.75" customHeight="1" x14ac:dyDescent="0.3">
      <c r="D568" s="2"/>
      <c r="G568" s="2"/>
      <c r="H568" s="2"/>
    </row>
    <row r="569" spans="4:8" ht="15.75" customHeight="1" x14ac:dyDescent="0.3">
      <c r="D569" s="2"/>
      <c r="G569" s="2"/>
      <c r="H569" s="2"/>
    </row>
    <row r="570" spans="4:8" ht="15.75" customHeight="1" x14ac:dyDescent="0.3">
      <c r="D570" s="2"/>
      <c r="G570" s="2"/>
      <c r="H570" s="2"/>
    </row>
    <row r="571" spans="4:8" ht="15.75" customHeight="1" x14ac:dyDescent="0.3">
      <c r="D571" s="2"/>
      <c r="G571" s="2"/>
      <c r="H571" s="2"/>
    </row>
    <row r="572" spans="4:8" ht="15.75" customHeight="1" x14ac:dyDescent="0.3">
      <c r="D572" s="2"/>
      <c r="G572" s="2"/>
      <c r="H572" s="2"/>
    </row>
    <row r="573" spans="4:8" ht="15.75" customHeight="1" x14ac:dyDescent="0.3">
      <c r="D573" s="2"/>
      <c r="G573" s="2"/>
      <c r="H573" s="2"/>
    </row>
    <row r="574" spans="4:8" ht="15.75" customHeight="1" x14ac:dyDescent="0.3">
      <c r="D574" s="2"/>
      <c r="G574" s="2"/>
      <c r="H574" s="2"/>
    </row>
    <row r="575" spans="4:8" ht="15.75" customHeight="1" x14ac:dyDescent="0.3">
      <c r="D575" s="2"/>
      <c r="G575" s="2"/>
      <c r="H575" s="2"/>
    </row>
    <row r="576" spans="4:8" ht="15.75" customHeight="1" x14ac:dyDescent="0.3">
      <c r="D576" s="2"/>
      <c r="G576" s="2"/>
      <c r="H576" s="2"/>
    </row>
    <row r="577" spans="4:8" ht="15.75" customHeight="1" x14ac:dyDescent="0.3">
      <c r="D577" s="2"/>
      <c r="G577" s="2"/>
      <c r="H577" s="2"/>
    </row>
    <row r="578" spans="4:8" ht="15.75" customHeight="1" x14ac:dyDescent="0.3">
      <c r="D578" s="2"/>
      <c r="G578" s="2"/>
      <c r="H578" s="2"/>
    </row>
    <row r="579" spans="4:8" ht="15.75" customHeight="1" x14ac:dyDescent="0.3">
      <c r="D579" s="2"/>
      <c r="G579" s="2"/>
      <c r="H579" s="2"/>
    </row>
    <row r="580" spans="4:8" ht="15.75" customHeight="1" x14ac:dyDescent="0.3">
      <c r="D580" s="2"/>
      <c r="G580" s="2"/>
      <c r="H580" s="2"/>
    </row>
    <row r="581" spans="4:8" ht="15.75" customHeight="1" x14ac:dyDescent="0.3">
      <c r="D581" s="2"/>
      <c r="G581" s="2"/>
      <c r="H581" s="2"/>
    </row>
    <row r="582" spans="4:8" ht="15.75" customHeight="1" x14ac:dyDescent="0.3">
      <c r="D582" s="2"/>
      <c r="G582" s="2"/>
      <c r="H582" s="2"/>
    </row>
    <row r="583" spans="4:8" ht="15.75" customHeight="1" x14ac:dyDescent="0.3">
      <c r="D583" s="2"/>
      <c r="G583" s="2"/>
      <c r="H583" s="2"/>
    </row>
    <row r="584" spans="4:8" ht="15.75" customHeight="1" x14ac:dyDescent="0.3">
      <c r="D584" s="2"/>
      <c r="G584" s="2"/>
      <c r="H584" s="2"/>
    </row>
    <row r="585" spans="4:8" ht="15.75" customHeight="1" x14ac:dyDescent="0.3">
      <c r="D585" s="2"/>
      <c r="G585" s="2"/>
      <c r="H585" s="2"/>
    </row>
    <row r="586" spans="4:8" ht="15.75" customHeight="1" x14ac:dyDescent="0.3">
      <c r="D586" s="2"/>
      <c r="G586" s="2"/>
      <c r="H586" s="2"/>
    </row>
    <row r="587" spans="4:8" ht="15.75" customHeight="1" x14ac:dyDescent="0.3">
      <c r="D587" s="2"/>
      <c r="G587" s="2"/>
      <c r="H587" s="2"/>
    </row>
    <row r="588" spans="4:8" ht="15.75" customHeight="1" x14ac:dyDescent="0.3">
      <c r="D588" s="2"/>
      <c r="G588" s="2"/>
      <c r="H588" s="2"/>
    </row>
    <row r="589" spans="4:8" ht="15.75" customHeight="1" x14ac:dyDescent="0.3">
      <c r="D589" s="2"/>
      <c r="G589" s="2"/>
      <c r="H589" s="2"/>
    </row>
    <row r="590" spans="4:8" ht="15.75" customHeight="1" x14ac:dyDescent="0.3">
      <c r="D590" s="2"/>
      <c r="G590" s="2"/>
      <c r="H590" s="2"/>
    </row>
    <row r="591" spans="4:8" ht="15.75" customHeight="1" x14ac:dyDescent="0.3">
      <c r="D591" s="2"/>
      <c r="G591" s="2"/>
      <c r="H591" s="2"/>
    </row>
    <row r="592" spans="4:8" ht="15.75" customHeight="1" x14ac:dyDescent="0.3">
      <c r="D592" s="2"/>
      <c r="G592" s="2"/>
      <c r="H592" s="2"/>
    </row>
    <row r="593" spans="4:8" ht="15.75" customHeight="1" x14ac:dyDescent="0.3">
      <c r="D593" s="2"/>
      <c r="G593" s="2"/>
      <c r="H593" s="2"/>
    </row>
    <row r="594" spans="4:8" ht="15.75" customHeight="1" x14ac:dyDescent="0.3">
      <c r="D594" s="2"/>
      <c r="G594" s="2"/>
      <c r="H594" s="2"/>
    </row>
    <row r="595" spans="4:8" ht="15.75" customHeight="1" x14ac:dyDescent="0.3">
      <c r="D595" s="2"/>
      <c r="G595" s="2"/>
      <c r="H595" s="2"/>
    </row>
    <row r="596" spans="4:8" ht="15.75" customHeight="1" x14ac:dyDescent="0.3">
      <c r="D596" s="2"/>
      <c r="G596" s="2"/>
      <c r="H596" s="2"/>
    </row>
    <row r="597" spans="4:8" ht="15.75" customHeight="1" x14ac:dyDescent="0.3">
      <c r="D597" s="2"/>
      <c r="G597" s="2"/>
      <c r="H597" s="2"/>
    </row>
    <row r="598" spans="4:8" ht="15.75" customHeight="1" x14ac:dyDescent="0.3">
      <c r="D598" s="2"/>
      <c r="G598" s="2"/>
      <c r="H598" s="2"/>
    </row>
    <row r="599" spans="4:8" ht="15.75" customHeight="1" x14ac:dyDescent="0.3">
      <c r="D599" s="2"/>
      <c r="G599" s="2"/>
      <c r="H599" s="2"/>
    </row>
    <row r="600" spans="4:8" ht="15.75" customHeight="1" x14ac:dyDescent="0.3">
      <c r="D600" s="2"/>
      <c r="G600" s="2"/>
      <c r="H600" s="2"/>
    </row>
    <row r="601" spans="4:8" ht="15.75" customHeight="1" x14ac:dyDescent="0.3">
      <c r="D601" s="2"/>
      <c r="G601" s="2"/>
      <c r="H601" s="2"/>
    </row>
    <row r="602" spans="4:8" ht="15.75" customHeight="1" x14ac:dyDescent="0.3">
      <c r="D602" s="2"/>
      <c r="G602" s="2"/>
      <c r="H602" s="2"/>
    </row>
    <row r="603" spans="4:8" ht="15.75" customHeight="1" x14ac:dyDescent="0.3">
      <c r="D603" s="2"/>
      <c r="G603" s="2"/>
      <c r="H603" s="2"/>
    </row>
    <row r="604" spans="4:8" ht="15.75" customHeight="1" x14ac:dyDescent="0.3">
      <c r="D604" s="2"/>
      <c r="G604" s="2"/>
      <c r="H604" s="2"/>
    </row>
    <row r="605" spans="4:8" ht="15.75" customHeight="1" x14ac:dyDescent="0.3">
      <c r="D605" s="2"/>
      <c r="G605" s="2"/>
      <c r="H605" s="2"/>
    </row>
    <row r="606" spans="4:8" ht="15.75" customHeight="1" x14ac:dyDescent="0.3">
      <c r="D606" s="2"/>
      <c r="G606" s="2"/>
      <c r="H606" s="2"/>
    </row>
    <row r="607" spans="4:8" ht="15.75" customHeight="1" x14ac:dyDescent="0.3">
      <c r="D607" s="2"/>
      <c r="G607" s="2"/>
      <c r="H607" s="2"/>
    </row>
    <row r="608" spans="4:8" ht="15.75" customHeight="1" x14ac:dyDescent="0.3">
      <c r="D608" s="2"/>
      <c r="G608" s="2"/>
      <c r="H608" s="2"/>
    </row>
    <row r="609" spans="4:8" ht="15.75" customHeight="1" x14ac:dyDescent="0.3">
      <c r="D609" s="2"/>
      <c r="G609" s="2"/>
      <c r="H609" s="2"/>
    </row>
    <row r="610" spans="4:8" ht="15.75" customHeight="1" x14ac:dyDescent="0.3">
      <c r="D610" s="2"/>
      <c r="G610" s="2"/>
      <c r="H610" s="2"/>
    </row>
    <row r="611" spans="4:8" ht="15.75" customHeight="1" x14ac:dyDescent="0.3">
      <c r="D611" s="2"/>
      <c r="G611" s="2"/>
      <c r="H611" s="2"/>
    </row>
    <row r="612" spans="4:8" ht="15.75" customHeight="1" x14ac:dyDescent="0.3">
      <c r="D612" s="2"/>
      <c r="G612" s="2"/>
      <c r="H612" s="2"/>
    </row>
    <row r="613" spans="4:8" ht="15.75" customHeight="1" x14ac:dyDescent="0.3">
      <c r="D613" s="2"/>
      <c r="G613" s="2"/>
      <c r="H613" s="2"/>
    </row>
    <row r="614" spans="4:8" ht="15.75" customHeight="1" x14ac:dyDescent="0.3">
      <c r="D614" s="2"/>
      <c r="G614" s="2"/>
      <c r="H614" s="2"/>
    </row>
    <row r="615" spans="4:8" ht="15.75" customHeight="1" x14ac:dyDescent="0.3">
      <c r="D615" s="2"/>
      <c r="G615" s="2"/>
      <c r="H615" s="2"/>
    </row>
    <row r="616" spans="4:8" ht="15.75" customHeight="1" x14ac:dyDescent="0.3">
      <c r="D616" s="2"/>
      <c r="G616" s="2"/>
      <c r="H616" s="2"/>
    </row>
    <row r="617" spans="4:8" ht="15.75" customHeight="1" x14ac:dyDescent="0.3">
      <c r="D617" s="2"/>
      <c r="G617" s="2"/>
      <c r="H617" s="2"/>
    </row>
    <row r="618" spans="4:8" ht="15.75" customHeight="1" x14ac:dyDescent="0.3">
      <c r="D618" s="2"/>
      <c r="G618" s="2"/>
      <c r="H618" s="2"/>
    </row>
    <row r="619" spans="4:8" ht="15.75" customHeight="1" x14ac:dyDescent="0.3">
      <c r="D619" s="2"/>
      <c r="G619" s="2"/>
      <c r="H619" s="2"/>
    </row>
    <row r="620" spans="4:8" ht="15.75" customHeight="1" x14ac:dyDescent="0.3">
      <c r="D620" s="2"/>
      <c r="G620" s="2"/>
      <c r="H620" s="2"/>
    </row>
    <row r="621" spans="4:8" ht="15.75" customHeight="1" x14ac:dyDescent="0.3">
      <c r="D621" s="2"/>
      <c r="G621" s="2"/>
      <c r="H621" s="2"/>
    </row>
    <row r="622" spans="4:8" ht="15.75" customHeight="1" x14ac:dyDescent="0.3">
      <c r="D622" s="2"/>
      <c r="G622" s="2"/>
      <c r="H622" s="2"/>
    </row>
    <row r="623" spans="4:8" ht="15.75" customHeight="1" x14ac:dyDescent="0.3">
      <c r="D623" s="2"/>
      <c r="G623" s="2"/>
      <c r="H623" s="2"/>
    </row>
    <row r="624" spans="4:8" ht="15.75" customHeight="1" x14ac:dyDescent="0.3">
      <c r="D624" s="2"/>
      <c r="G624" s="2"/>
      <c r="H624" s="2"/>
    </row>
    <row r="625" spans="4:8" ht="15.75" customHeight="1" x14ac:dyDescent="0.3">
      <c r="D625" s="2"/>
      <c r="G625" s="2"/>
      <c r="H625" s="2"/>
    </row>
    <row r="626" spans="4:8" ht="15.75" customHeight="1" x14ac:dyDescent="0.3">
      <c r="D626" s="2"/>
      <c r="G626" s="2"/>
      <c r="H626" s="2"/>
    </row>
    <row r="627" spans="4:8" ht="15.75" customHeight="1" x14ac:dyDescent="0.3">
      <c r="D627" s="2"/>
      <c r="G627" s="2"/>
      <c r="H627" s="2"/>
    </row>
    <row r="628" spans="4:8" ht="15.75" customHeight="1" x14ac:dyDescent="0.3">
      <c r="D628" s="2"/>
      <c r="G628" s="2"/>
      <c r="H628" s="2"/>
    </row>
    <row r="629" spans="4:8" ht="15.75" customHeight="1" x14ac:dyDescent="0.3">
      <c r="D629" s="2"/>
      <c r="G629" s="2"/>
      <c r="H629" s="2"/>
    </row>
    <row r="630" spans="4:8" ht="15.75" customHeight="1" x14ac:dyDescent="0.3">
      <c r="D630" s="2"/>
      <c r="G630" s="2"/>
      <c r="H630" s="2"/>
    </row>
    <row r="631" spans="4:8" ht="15.75" customHeight="1" x14ac:dyDescent="0.3">
      <c r="D631" s="2"/>
      <c r="G631" s="2"/>
      <c r="H631" s="2"/>
    </row>
    <row r="632" spans="4:8" ht="15.75" customHeight="1" x14ac:dyDescent="0.3">
      <c r="D632" s="2"/>
      <c r="G632" s="2"/>
      <c r="H632" s="2"/>
    </row>
    <row r="633" spans="4:8" ht="15.75" customHeight="1" x14ac:dyDescent="0.3">
      <c r="D633" s="2"/>
      <c r="G633" s="2"/>
      <c r="H633" s="2"/>
    </row>
    <row r="634" spans="4:8" ht="15.75" customHeight="1" x14ac:dyDescent="0.3">
      <c r="D634" s="2"/>
      <c r="G634" s="2"/>
      <c r="H634" s="2"/>
    </row>
    <row r="635" spans="4:8" ht="15.75" customHeight="1" x14ac:dyDescent="0.3">
      <c r="D635" s="2"/>
      <c r="G635" s="2"/>
      <c r="H635" s="2"/>
    </row>
    <row r="636" spans="4:8" ht="15.75" customHeight="1" x14ac:dyDescent="0.3">
      <c r="D636" s="2"/>
      <c r="G636" s="2"/>
      <c r="H636" s="2"/>
    </row>
    <row r="637" spans="4:8" ht="15.75" customHeight="1" x14ac:dyDescent="0.3">
      <c r="D637" s="2"/>
      <c r="G637" s="2"/>
      <c r="H637" s="2"/>
    </row>
    <row r="638" spans="4:8" ht="15.75" customHeight="1" x14ac:dyDescent="0.3">
      <c r="D638" s="2"/>
      <c r="G638" s="2"/>
      <c r="H638" s="2"/>
    </row>
    <row r="639" spans="4:8" ht="15.75" customHeight="1" x14ac:dyDescent="0.3">
      <c r="D639" s="2"/>
      <c r="G639" s="2"/>
      <c r="H639" s="2"/>
    </row>
    <row r="640" spans="4:8" ht="15.75" customHeight="1" x14ac:dyDescent="0.3">
      <c r="D640" s="2"/>
      <c r="G640" s="2"/>
      <c r="H640" s="2"/>
    </row>
    <row r="641" spans="4:8" ht="15.75" customHeight="1" x14ac:dyDescent="0.3">
      <c r="D641" s="2"/>
      <c r="G641" s="2"/>
      <c r="H641" s="2"/>
    </row>
    <row r="642" spans="4:8" ht="15.75" customHeight="1" x14ac:dyDescent="0.3">
      <c r="D642" s="2"/>
      <c r="G642" s="2"/>
      <c r="H642" s="2"/>
    </row>
    <row r="643" spans="4:8" ht="15.75" customHeight="1" x14ac:dyDescent="0.3">
      <c r="D643" s="2"/>
      <c r="G643" s="2"/>
      <c r="H643" s="2"/>
    </row>
    <row r="644" spans="4:8" ht="15.75" customHeight="1" x14ac:dyDescent="0.3">
      <c r="D644" s="2"/>
      <c r="G644" s="2"/>
      <c r="H644" s="2"/>
    </row>
    <row r="645" spans="4:8" ht="15.75" customHeight="1" x14ac:dyDescent="0.3">
      <c r="D645" s="2"/>
      <c r="G645" s="2"/>
      <c r="H645" s="2"/>
    </row>
    <row r="646" spans="4:8" ht="15.75" customHeight="1" x14ac:dyDescent="0.3">
      <c r="D646" s="2"/>
      <c r="G646" s="2"/>
      <c r="H646" s="2"/>
    </row>
    <row r="647" spans="4:8" ht="15.75" customHeight="1" x14ac:dyDescent="0.3">
      <c r="D647" s="2"/>
      <c r="G647" s="2"/>
      <c r="H647" s="2"/>
    </row>
    <row r="648" spans="4:8" ht="15.75" customHeight="1" x14ac:dyDescent="0.3">
      <c r="D648" s="2"/>
      <c r="G648" s="2"/>
      <c r="H648" s="2"/>
    </row>
    <row r="649" spans="4:8" ht="15.75" customHeight="1" x14ac:dyDescent="0.3">
      <c r="D649" s="2"/>
      <c r="G649" s="2"/>
      <c r="H649" s="2"/>
    </row>
    <row r="650" spans="4:8" ht="15.75" customHeight="1" x14ac:dyDescent="0.3">
      <c r="D650" s="2"/>
      <c r="G650" s="2"/>
      <c r="H650" s="2"/>
    </row>
    <row r="651" spans="4:8" ht="15.75" customHeight="1" x14ac:dyDescent="0.3">
      <c r="D651" s="2"/>
      <c r="G651" s="2"/>
      <c r="H651" s="2"/>
    </row>
    <row r="652" spans="4:8" ht="15.75" customHeight="1" x14ac:dyDescent="0.3">
      <c r="D652" s="2"/>
      <c r="G652" s="2"/>
      <c r="H652" s="2"/>
    </row>
    <row r="653" spans="4:8" ht="15.75" customHeight="1" x14ac:dyDescent="0.3">
      <c r="D653" s="2"/>
      <c r="G653" s="2"/>
      <c r="H653" s="2"/>
    </row>
    <row r="654" spans="4:8" ht="15.75" customHeight="1" x14ac:dyDescent="0.3">
      <c r="D654" s="2"/>
      <c r="G654" s="2"/>
      <c r="H654" s="2"/>
    </row>
    <row r="655" spans="4:8" ht="15.75" customHeight="1" x14ac:dyDescent="0.3">
      <c r="D655" s="2"/>
      <c r="G655" s="2"/>
      <c r="H655" s="2"/>
    </row>
    <row r="656" spans="4:8" ht="15.75" customHeight="1" x14ac:dyDescent="0.3">
      <c r="D656" s="2"/>
      <c r="G656" s="2"/>
      <c r="H656" s="2"/>
    </row>
    <row r="657" spans="4:8" ht="15.75" customHeight="1" x14ac:dyDescent="0.3">
      <c r="D657" s="2"/>
      <c r="G657" s="2"/>
      <c r="H657" s="2"/>
    </row>
    <row r="658" spans="4:8" ht="15.75" customHeight="1" x14ac:dyDescent="0.3">
      <c r="D658" s="2"/>
      <c r="G658" s="2"/>
      <c r="H658" s="2"/>
    </row>
    <row r="659" spans="4:8" ht="15.75" customHeight="1" x14ac:dyDescent="0.3">
      <c r="D659" s="2"/>
      <c r="G659" s="2"/>
      <c r="H659" s="2"/>
    </row>
    <row r="660" spans="4:8" ht="15.75" customHeight="1" x14ac:dyDescent="0.3">
      <c r="D660" s="2"/>
      <c r="G660" s="2"/>
      <c r="H660" s="2"/>
    </row>
    <row r="661" spans="4:8" ht="15.75" customHeight="1" x14ac:dyDescent="0.3">
      <c r="D661" s="2"/>
      <c r="G661" s="2"/>
      <c r="H661" s="2"/>
    </row>
    <row r="662" spans="4:8" ht="15.75" customHeight="1" x14ac:dyDescent="0.3">
      <c r="D662" s="2"/>
      <c r="G662" s="2"/>
      <c r="H662" s="2"/>
    </row>
    <row r="663" spans="4:8" ht="15.75" customHeight="1" x14ac:dyDescent="0.3">
      <c r="D663" s="2"/>
      <c r="G663" s="2"/>
      <c r="H663" s="2"/>
    </row>
    <row r="664" spans="4:8" ht="15.75" customHeight="1" x14ac:dyDescent="0.3">
      <c r="D664" s="2"/>
      <c r="G664" s="2"/>
      <c r="H664" s="2"/>
    </row>
    <row r="665" spans="4:8" ht="15.75" customHeight="1" x14ac:dyDescent="0.3">
      <c r="D665" s="2"/>
      <c r="G665" s="2"/>
      <c r="H665" s="2"/>
    </row>
    <row r="666" spans="4:8" ht="15.75" customHeight="1" x14ac:dyDescent="0.3">
      <c r="D666" s="2"/>
      <c r="G666" s="2"/>
      <c r="H666" s="2"/>
    </row>
    <row r="667" spans="4:8" ht="15.75" customHeight="1" x14ac:dyDescent="0.3">
      <c r="D667" s="2"/>
      <c r="G667" s="2"/>
      <c r="H667" s="2"/>
    </row>
    <row r="668" spans="4:8" ht="15.75" customHeight="1" x14ac:dyDescent="0.3">
      <c r="D668" s="2"/>
      <c r="G668" s="2"/>
      <c r="H668" s="2"/>
    </row>
    <row r="669" spans="4:8" ht="15.75" customHeight="1" x14ac:dyDescent="0.3">
      <c r="D669" s="2"/>
      <c r="G669" s="2"/>
      <c r="H669" s="2"/>
    </row>
    <row r="670" spans="4:8" ht="15.75" customHeight="1" x14ac:dyDescent="0.3">
      <c r="D670" s="2"/>
      <c r="G670" s="2"/>
      <c r="H670" s="2"/>
    </row>
    <row r="671" spans="4:8" ht="15.75" customHeight="1" x14ac:dyDescent="0.3">
      <c r="D671" s="2"/>
      <c r="G671" s="2"/>
      <c r="H671" s="2"/>
    </row>
    <row r="672" spans="4:8" ht="15.75" customHeight="1" x14ac:dyDescent="0.3">
      <c r="D672" s="2"/>
      <c r="G672" s="2"/>
      <c r="H672" s="2"/>
    </row>
    <row r="673" spans="4:8" ht="15.75" customHeight="1" x14ac:dyDescent="0.3">
      <c r="D673" s="2"/>
      <c r="G673" s="2"/>
      <c r="H673" s="2"/>
    </row>
    <row r="674" spans="4:8" ht="15.75" customHeight="1" x14ac:dyDescent="0.3">
      <c r="D674" s="2"/>
      <c r="G674" s="2"/>
      <c r="H674" s="2"/>
    </row>
    <row r="675" spans="4:8" ht="15.75" customHeight="1" x14ac:dyDescent="0.3">
      <c r="D675" s="2"/>
      <c r="G675" s="2"/>
      <c r="H675" s="2"/>
    </row>
    <row r="676" spans="4:8" ht="15.75" customHeight="1" x14ac:dyDescent="0.3">
      <c r="D676" s="2"/>
      <c r="G676" s="2"/>
      <c r="H676" s="2"/>
    </row>
    <row r="677" spans="4:8" ht="15.75" customHeight="1" x14ac:dyDescent="0.3">
      <c r="D677" s="2"/>
      <c r="G677" s="2"/>
      <c r="H677" s="2"/>
    </row>
    <row r="678" spans="4:8" ht="15.75" customHeight="1" x14ac:dyDescent="0.3">
      <c r="D678" s="2"/>
      <c r="G678" s="2"/>
      <c r="H678" s="2"/>
    </row>
    <row r="679" spans="4:8" ht="15.75" customHeight="1" x14ac:dyDescent="0.3">
      <c r="D679" s="2"/>
      <c r="G679" s="2"/>
      <c r="H679" s="2"/>
    </row>
    <row r="680" spans="4:8" ht="15.75" customHeight="1" x14ac:dyDescent="0.3">
      <c r="D680" s="2"/>
      <c r="G680" s="2"/>
      <c r="H680" s="2"/>
    </row>
    <row r="681" spans="4:8" ht="15.75" customHeight="1" x14ac:dyDescent="0.3">
      <c r="D681" s="2"/>
      <c r="G681" s="2"/>
      <c r="H681" s="2"/>
    </row>
    <row r="682" spans="4:8" ht="15.75" customHeight="1" x14ac:dyDescent="0.3">
      <c r="D682" s="2"/>
      <c r="G682" s="2"/>
      <c r="H682" s="2"/>
    </row>
    <row r="683" spans="4:8" ht="15.75" customHeight="1" x14ac:dyDescent="0.3">
      <c r="D683" s="2"/>
      <c r="G683" s="2"/>
      <c r="H683" s="2"/>
    </row>
    <row r="684" spans="4:8" ht="15.75" customHeight="1" x14ac:dyDescent="0.3">
      <c r="D684" s="2"/>
      <c r="G684" s="2"/>
      <c r="H684" s="2"/>
    </row>
    <row r="685" spans="4:8" ht="15.75" customHeight="1" x14ac:dyDescent="0.3">
      <c r="D685" s="2"/>
      <c r="G685" s="2"/>
      <c r="H685" s="2"/>
    </row>
    <row r="686" spans="4:8" ht="15.75" customHeight="1" x14ac:dyDescent="0.3">
      <c r="D686" s="2"/>
      <c r="G686" s="2"/>
      <c r="H686" s="2"/>
    </row>
    <row r="687" spans="4:8" ht="15.75" customHeight="1" x14ac:dyDescent="0.3">
      <c r="D687" s="2"/>
      <c r="G687" s="2"/>
      <c r="H687" s="2"/>
    </row>
    <row r="688" spans="4:8" ht="15.75" customHeight="1" x14ac:dyDescent="0.3">
      <c r="D688" s="2"/>
      <c r="G688" s="2"/>
      <c r="H688" s="2"/>
    </row>
    <row r="689" spans="4:8" ht="15.75" customHeight="1" x14ac:dyDescent="0.3">
      <c r="D689" s="2"/>
      <c r="G689" s="2"/>
      <c r="H689" s="2"/>
    </row>
    <row r="690" spans="4:8" ht="15.75" customHeight="1" x14ac:dyDescent="0.3">
      <c r="D690" s="2"/>
      <c r="G690" s="2"/>
      <c r="H690" s="2"/>
    </row>
    <row r="691" spans="4:8" ht="15.75" customHeight="1" x14ac:dyDescent="0.3">
      <c r="D691" s="2"/>
      <c r="G691" s="2"/>
      <c r="H691" s="2"/>
    </row>
    <row r="692" spans="4:8" ht="15.75" customHeight="1" x14ac:dyDescent="0.3">
      <c r="D692" s="2"/>
      <c r="G692" s="2"/>
      <c r="H692" s="2"/>
    </row>
    <row r="693" spans="4:8" ht="15.75" customHeight="1" x14ac:dyDescent="0.3">
      <c r="D693" s="2"/>
      <c r="G693" s="2"/>
      <c r="H693" s="2"/>
    </row>
    <row r="694" spans="4:8" ht="15.75" customHeight="1" x14ac:dyDescent="0.3">
      <c r="D694" s="2"/>
      <c r="G694" s="2"/>
      <c r="H694" s="2"/>
    </row>
    <row r="695" spans="4:8" ht="15.75" customHeight="1" x14ac:dyDescent="0.3">
      <c r="D695" s="2"/>
      <c r="G695" s="2"/>
      <c r="H695" s="2"/>
    </row>
    <row r="696" spans="4:8" ht="15.75" customHeight="1" x14ac:dyDescent="0.3">
      <c r="D696" s="2"/>
      <c r="G696" s="2"/>
      <c r="H696" s="2"/>
    </row>
    <row r="697" spans="4:8" ht="15.75" customHeight="1" x14ac:dyDescent="0.3">
      <c r="D697" s="2"/>
      <c r="G697" s="2"/>
      <c r="H697" s="2"/>
    </row>
    <row r="698" spans="4:8" ht="15.75" customHeight="1" x14ac:dyDescent="0.3">
      <c r="D698" s="2"/>
      <c r="G698" s="2"/>
      <c r="H698" s="2"/>
    </row>
    <row r="699" spans="4:8" ht="15.75" customHeight="1" x14ac:dyDescent="0.3">
      <c r="D699" s="2"/>
      <c r="G699" s="2"/>
      <c r="H699" s="2"/>
    </row>
    <row r="700" spans="4:8" ht="15.75" customHeight="1" x14ac:dyDescent="0.3">
      <c r="D700" s="2"/>
      <c r="G700" s="2"/>
      <c r="H700" s="2"/>
    </row>
    <row r="701" spans="4:8" ht="15.75" customHeight="1" x14ac:dyDescent="0.3">
      <c r="D701" s="2"/>
      <c r="G701" s="2"/>
      <c r="H701" s="2"/>
    </row>
    <row r="702" spans="4:8" ht="15.75" customHeight="1" x14ac:dyDescent="0.3">
      <c r="D702" s="2"/>
      <c r="G702" s="2"/>
      <c r="H702" s="2"/>
    </row>
    <row r="703" spans="4:8" ht="15.75" customHeight="1" x14ac:dyDescent="0.3">
      <c r="D703" s="2"/>
      <c r="G703" s="2"/>
      <c r="H703" s="2"/>
    </row>
    <row r="704" spans="4:8" ht="15.75" customHeight="1" x14ac:dyDescent="0.3">
      <c r="D704" s="2"/>
      <c r="G704" s="2"/>
      <c r="H704" s="2"/>
    </row>
    <row r="705" spans="4:8" ht="15.75" customHeight="1" x14ac:dyDescent="0.3">
      <c r="D705" s="2"/>
      <c r="G705" s="2"/>
      <c r="H705" s="2"/>
    </row>
    <row r="706" spans="4:8" ht="15.75" customHeight="1" x14ac:dyDescent="0.3">
      <c r="D706" s="2"/>
      <c r="G706" s="2"/>
      <c r="H706" s="2"/>
    </row>
    <row r="707" spans="4:8" ht="15.75" customHeight="1" x14ac:dyDescent="0.3">
      <c r="D707" s="2"/>
      <c r="G707" s="2"/>
      <c r="H707" s="2"/>
    </row>
    <row r="708" spans="4:8" ht="15.75" customHeight="1" x14ac:dyDescent="0.3">
      <c r="D708" s="2"/>
      <c r="G708" s="2"/>
      <c r="H708" s="2"/>
    </row>
    <row r="709" spans="4:8" ht="15.75" customHeight="1" x14ac:dyDescent="0.3">
      <c r="D709" s="2"/>
      <c r="G709" s="2"/>
      <c r="H709" s="2"/>
    </row>
    <row r="710" spans="4:8" ht="15.75" customHeight="1" x14ac:dyDescent="0.3">
      <c r="D710" s="2"/>
      <c r="G710" s="2"/>
      <c r="H710" s="2"/>
    </row>
    <row r="711" spans="4:8" ht="15.75" customHeight="1" x14ac:dyDescent="0.3">
      <c r="D711" s="2"/>
      <c r="G711" s="2"/>
      <c r="H711" s="2"/>
    </row>
    <row r="712" spans="4:8" ht="15.75" customHeight="1" x14ac:dyDescent="0.3">
      <c r="D712" s="2"/>
      <c r="G712" s="2"/>
      <c r="H712" s="2"/>
    </row>
    <row r="713" spans="4:8" ht="15.75" customHeight="1" x14ac:dyDescent="0.3">
      <c r="D713" s="2"/>
      <c r="G713" s="2"/>
      <c r="H713" s="2"/>
    </row>
    <row r="714" spans="4:8" ht="15.75" customHeight="1" x14ac:dyDescent="0.3">
      <c r="D714" s="2"/>
      <c r="G714" s="2"/>
      <c r="H714" s="2"/>
    </row>
    <row r="715" spans="4:8" ht="15.75" customHeight="1" x14ac:dyDescent="0.3">
      <c r="D715" s="2"/>
      <c r="G715" s="2"/>
      <c r="H715" s="2"/>
    </row>
    <row r="716" spans="4:8" ht="15.75" customHeight="1" x14ac:dyDescent="0.3">
      <c r="D716" s="2"/>
      <c r="G716" s="2"/>
      <c r="H716" s="2"/>
    </row>
    <row r="717" spans="4:8" ht="15.75" customHeight="1" x14ac:dyDescent="0.3">
      <c r="D717" s="2"/>
      <c r="G717" s="2"/>
      <c r="H717" s="2"/>
    </row>
    <row r="718" spans="4:8" ht="15.75" customHeight="1" x14ac:dyDescent="0.3">
      <c r="D718" s="2"/>
      <c r="G718" s="2"/>
      <c r="H718" s="2"/>
    </row>
    <row r="719" spans="4:8" ht="15.75" customHeight="1" x14ac:dyDescent="0.3">
      <c r="D719" s="2"/>
      <c r="G719" s="2"/>
      <c r="H719" s="2"/>
    </row>
    <row r="720" spans="4:8" ht="15.75" customHeight="1" x14ac:dyDescent="0.3">
      <c r="D720" s="2"/>
      <c r="G720" s="2"/>
      <c r="H720" s="2"/>
    </row>
    <row r="721" spans="4:8" ht="15.75" customHeight="1" x14ac:dyDescent="0.3">
      <c r="D721" s="2"/>
      <c r="G721" s="2"/>
      <c r="H721" s="2"/>
    </row>
    <row r="722" spans="4:8" ht="15.75" customHeight="1" x14ac:dyDescent="0.3">
      <c r="D722" s="2"/>
      <c r="G722" s="2"/>
      <c r="H722" s="2"/>
    </row>
    <row r="723" spans="4:8" ht="15.75" customHeight="1" x14ac:dyDescent="0.3">
      <c r="D723" s="2"/>
      <c r="G723" s="2"/>
      <c r="H723" s="2"/>
    </row>
    <row r="724" spans="4:8" ht="15.75" customHeight="1" x14ac:dyDescent="0.3">
      <c r="D724" s="2"/>
      <c r="G724" s="2"/>
      <c r="H724" s="2"/>
    </row>
    <row r="725" spans="4:8" ht="15.75" customHeight="1" x14ac:dyDescent="0.3">
      <c r="D725" s="2"/>
      <c r="G725" s="2"/>
      <c r="H725" s="2"/>
    </row>
    <row r="726" spans="4:8" ht="15.75" customHeight="1" x14ac:dyDescent="0.3">
      <c r="D726" s="2"/>
      <c r="G726" s="2"/>
      <c r="H726" s="2"/>
    </row>
    <row r="727" spans="4:8" ht="15.75" customHeight="1" x14ac:dyDescent="0.3">
      <c r="D727" s="2"/>
      <c r="G727" s="2"/>
      <c r="H727" s="2"/>
    </row>
    <row r="728" spans="4:8" ht="15.75" customHeight="1" x14ac:dyDescent="0.3">
      <c r="D728" s="2"/>
      <c r="G728" s="2"/>
      <c r="H728" s="2"/>
    </row>
    <row r="729" spans="4:8" ht="15.75" customHeight="1" x14ac:dyDescent="0.3">
      <c r="D729" s="2"/>
      <c r="G729" s="2"/>
      <c r="H729" s="2"/>
    </row>
    <row r="730" spans="4:8" ht="15.75" customHeight="1" x14ac:dyDescent="0.3">
      <c r="D730" s="2"/>
      <c r="G730" s="2"/>
      <c r="H730" s="2"/>
    </row>
    <row r="731" spans="4:8" ht="15.75" customHeight="1" x14ac:dyDescent="0.3">
      <c r="D731" s="2"/>
      <c r="G731" s="2"/>
      <c r="H731" s="2"/>
    </row>
    <row r="732" spans="4:8" ht="15.75" customHeight="1" x14ac:dyDescent="0.3">
      <c r="D732" s="2"/>
      <c r="G732" s="2"/>
      <c r="H732" s="2"/>
    </row>
    <row r="733" spans="4:8" ht="15.75" customHeight="1" x14ac:dyDescent="0.3">
      <c r="D733" s="2"/>
      <c r="G733" s="2"/>
      <c r="H733" s="2"/>
    </row>
    <row r="734" spans="4:8" ht="15.75" customHeight="1" x14ac:dyDescent="0.3">
      <c r="D734" s="2"/>
      <c r="G734" s="2"/>
      <c r="H734" s="2"/>
    </row>
    <row r="735" spans="4:8" ht="15.75" customHeight="1" x14ac:dyDescent="0.3">
      <c r="D735" s="2"/>
      <c r="G735" s="2"/>
      <c r="H735" s="2"/>
    </row>
    <row r="736" spans="4:8" ht="15.75" customHeight="1" x14ac:dyDescent="0.3">
      <c r="D736" s="2"/>
      <c r="G736" s="2"/>
      <c r="H736" s="2"/>
    </row>
    <row r="737" spans="4:8" ht="15.75" customHeight="1" x14ac:dyDescent="0.3">
      <c r="D737" s="2"/>
      <c r="G737" s="2"/>
      <c r="H737" s="2"/>
    </row>
    <row r="738" spans="4:8" ht="15.75" customHeight="1" x14ac:dyDescent="0.3">
      <c r="D738" s="2"/>
      <c r="G738" s="2"/>
      <c r="H738" s="2"/>
    </row>
    <row r="739" spans="4:8" ht="15.75" customHeight="1" x14ac:dyDescent="0.3">
      <c r="D739" s="2"/>
      <c r="G739" s="2"/>
      <c r="H739" s="2"/>
    </row>
    <row r="740" spans="4:8" ht="15.75" customHeight="1" x14ac:dyDescent="0.3">
      <c r="D740" s="2"/>
      <c r="G740" s="2"/>
      <c r="H740" s="2"/>
    </row>
    <row r="741" spans="4:8" ht="15.75" customHeight="1" x14ac:dyDescent="0.3">
      <c r="D741" s="2"/>
      <c r="G741" s="2"/>
      <c r="H741" s="2"/>
    </row>
    <row r="742" spans="4:8" ht="15.75" customHeight="1" x14ac:dyDescent="0.3">
      <c r="D742" s="2"/>
      <c r="G742" s="2"/>
      <c r="H742" s="2"/>
    </row>
    <row r="743" spans="4:8" ht="15.75" customHeight="1" x14ac:dyDescent="0.3">
      <c r="D743" s="2"/>
      <c r="G743" s="2"/>
      <c r="H743" s="2"/>
    </row>
    <row r="744" spans="4:8" ht="15.75" customHeight="1" x14ac:dyDescent="0.3">
      <c r="D744" s="2"/>
      <c r="G744" s="2"/>
      <c r="H744" s="2"/>
    </row>
    <row r="745" spans="4:8" ht="15.75" customHeight="1" x14ac:dyDescent="0.3">
      <c r="D745" s="2"/>
      <c r="G745" s="2"/>
      <c r="H745" s="2"/>
    </row>
    <row r="746" spans="4:8" ht="15.75" customHeight="1" x14ac:dyDescent="0.3">
      <c r="D746" s="2"/>
      <c r="G746" s="2"/>
      <c r="H746" s="2"/>
    </row>
    <row r="747" spans="4:8" ht="15.75" customHeight="1" x14ac:dyDescent="0.3">
      <c r="D747" s="2"/>
      <c r="G747" s="2"/>
      <c r="H747" s="2"/>
    </row>
    <row r="748" spans="4:8" ht="15.75" customHeight="1" x14ac:dyDescent="0.3">
      <c r="D748" s="2"/>
      <c r="G748" s="2"/>
      <c r="H748" s="2"/>
    </row>
    <row r="749" spans="4:8" ht="15.75" customHeight="1" x14ac:dyDescent="0.3">
      <c r="D749" s="2"/>
      <c r="G749" s="2"/>
      <c r="H749" s="2"/>
    </row>
    <row r="750" spans="4:8" ht="15.75" customHeight="1" x14ac:dyDescent="0.3">
      <c r="D750" s="2"/>
      <c r="G750" s="2"/>
      <c r="H750" s="2"/>
    </row>
    <row r="751" spans="4:8" ht="15.75" customHeight="1" x14ac:dyDescent="0.3">
      <c r="D751" s="2"/>
      <c r="G751" s="2"/>
      <c r="H751" s="2"/>
    </row>
    <row r="752" spans="4:8" ht="15.75" customHeight="1" x14ac:dyDescent="0.3">
      <c r="D752" s="2"/>
      <c r="G752" s="2"/>
      <c r="H752" s="2"/>
    </row>
    <row r="753" spans="4:8" ht="15.75" customHeight="1" x14ac:dyDescent="0.3">
      <c r="D753" s="2"/>
      <c r="G753" s="2"/>
      <c r="H753" s="2"/>
    </row>
    <row r="754" spans="4:8" ht="15.75" customHeight="1" x14ac:dyDescent="0.3">
      <c r="D754" s="2"/>
      <c r="G754" s="2"/>
      <c r="H754" s="2"/>
    </row>
    <row r="755" spans="4:8" ht="15.75" customHeight="1" x14ac:dyDescent="0.3">
      <c r="D755" s="2"/>
      <c r="G755" s="2"/>
      <c r="H755" s="2"/>
    </row>
    <row r="756" spans="4:8" ht="15.75" customHeight="1" x14ac:dyDescent="0.3">
      <c r="D756" s="2"/>
      <c r="G756" s="2"/>
      <c r="H756" s="2"/>
    </row>
    <row r="757" spans="4:8" ht="15.75" customHeight="1" x14ac:dyDescent="0.3">
      <c r="D757" s="2"/>
      <c r="G757" s="2"/>
      <c r="H757" s="2"/>
    </row>
    <row r="758" spans="4:8" ht="15.75" customHeight="1" x14ac:dyDescent="0.3">
      <c r="D758" s="2"/>
      <c r="G758" s="2"/>
      <c r="H758" s="2"/>
    </row>
    <row r="759" spans="4:8" ht="15.75" customHeight="1" x14ac:dyDescent="0.3">
      <c r="D759" s="2"/>
      <c r="G759" s="2"/>
      <c r="H759" s="2"/>
    </row>
    <row r="760" spans="4:8" ht="15.75" customHeight="1" x14ac:dyDescent="0.3">
      <c r="D760" s="2"/>
      <c r="G760" s="2"/>
      <c r="H760" s="2"/>
    </row>
    <row r="761" spans="4:8" ht="15.75" customHeight="1" x14ac:dyDescent="0.3">
      <c r="D761" s="2"/>
      <c r="G761" s="2"/>
      <c r="H761" s="2"/>
    </row>
    <row r="762" spans="4:8" ht="15.75" customHeight="1" x14ac:dyDescent="0.3">
      <c r="D762" s="2"/>
      <c r="G762" s="2"/>
      <c r="H762" s="2"/>
    </row>
    <row r="763" spans="4:8" ht="15.75" customHeight="1" x14ac:dyDescent="0.3">
      <c r="D763" s="2"/>
      <c r="G763" s="2"/>
      <c r="H763" s="2"/>
    </row>
    <row r="764" spans="4:8" ht="15.75" customHeight="1" x14ac:dyDescent="0.3">
      <c r="D764" s="2"/>
      <c r="G764" s="2"/>
      <c r="H764" s="2"/>
    </row>
    <row r="765" spans="4:8" ht="15.75" customHeight="1" x14ac:dyDescent="0.3">
      <c r="D765" s="2"/>
      <c r="G765" s="2"/>
      <c r="H765" s="2"/>
    </row>
    <row r="766" spans="4:8" ht="15.75" customHeight="1" x14ac:dyDescent="0.3">
      <c r="D766" s="2"/>
      <c r="G766" s="2"/>
      <c r="H766" s="2"/>
    </row>
    <row r="767" spans="4:8" ht="15.75" customHeight="1" x14ac:dyDescent="0.3">
      <c r="D767" s="2"/>
      <c r="G767" s="2"/>
      <c r="H767" s="2"/>
    </row>
    <row r="768" spans="4:8" ht="15.75" customHeight="1" x14ac:dyDescent="0.3">
      <c r="D768" s="2"/>
      <c r="G768" s="2"/>
      <c r="H768" s="2"/>
    </row>
    <row r="769" spans="4:8" ht="15.75" customHeight="1" x14ac:dyDescent="0.3">
      <c r="D769" s="2"/>
      <c r="G769" s="2"/>
      <c r="H769" s="2"/>
    </row>
    <row r="770" spans="4:8" ht="15.75" customHeight="1" x14ac:dyDescent="0.3">
      <c r="D770" s="2"/>
      <c r="G770" s="2"/>
      <c r="H770" s="2"/>
    </row>
    <row r="771" spans="4:8" ht="15.75" customHeight="1" x14ac:dyDescent="0.3">
      <c r="D771" s="2"/>
      <c r="G771" s="2"/>
      <c r="H771" s="2"/>
    </row>
    <row r="772" spans="4:8" ht="15.75" customHeight="1" x14ac:dyDescent="0.3">
      <c r="D772" s="2"/>
      <c r="G772" s="2"/>
      <c r="H772" s="2"/>
    </row>
    <row r="773" spans="4:8" ht="15.75" customHeight="1" x14ac:dyDescent="0.3">
      <c r="D773" s="2"/>
      <c r="G773" s="2"/>
      <c r="H773" s="2"/>
    </row>
    <row r="774" spans="4:8" ht="15.75" customHeight="1" x14ac:dyDescent="0.3">
      <c r="D774" s="2"/>
      <c r="G774" s="2"/>
      <c r="H774" s="2"/>
    </row>
    <row r="775" spans="4:8" ht="15.75" customHeight="1" x14ac:dyDescent="0.3">
      <c r="D775" s="2"/>
      <c r="G775" s="2"/>
      <c r="H775" s="2"/>
    </row>
    <row r="776" spans="4:8" ht="15.75" customHeight="1" x14ac:dyDescent="0.3">
      <c r="D776" s="2"/>
      <c r="G776" s="2"/>
      <c r="H776" s="2"/>
    </row>
    <row r="777" spans="4:8" ht="15.75" customHeight="1" x14ac:dyDescent="0.3">
      <c r="D777" s="2"/>
      <c r="G777" s="2"/>
      <c r="H777" s="2"/>
    </row>
    <row r="778" spans="4:8" ht="15.75" customHeight="1" x14ac:dyDescent="0.3">
      <c r="D778" s="2"/>
      <c r="G778" s="2"/>
      <c r="H778" s="2"/>
    </row>
    <row r="779" spans="4:8" ht="15.75" customHeight="1" x14ac:dyDescent="0.3">
      <c r="D779" s="2"/>
      <c r="G779" s="2"/>
      <c r="H779" s="2"/>
    </row>
    <row r="780" spans="4:8" ht="15.75" customHeight="1" x14ac:dyDescent="0.3">
      <c r="D780" s="2"/>
      <c r="G780" s="2"/>
      <c r="H780" s="2"/>
    </row>
    <row r="781" spans="4:8" ht="15.75" customHeight="1" x14ac:dyDescent="0.3">
      <c r="D781" s="2"/>
      <c r="G781" s="2"/>
      <c r="H781" s="2"/>
    </row>
    <row r="782" spans="4:8" ht="15.75" customHeight="1" x14ac:dyDescent="0.3">
      <c r="D782" s="2"/>
      <c r="G782" s="2"/>
      <c r="H782" s="2"/>
    </row>
    <row r="783" spans="4:8" ht="15.75" customHeight="1" x14ac:dyDescent="0.3">
      <c r="D783" s="2"/>
      <c r="G783" s="2"/>
      <c r="H783" s="2"/>
    </row>
    <row r="784" spans="4:8" ht="15.75" customHeight="1" x14ac:dyDescent="0.3">
      <c r="D784" s="2"/>
      <c r="G784" s="2"/>
      <c r="H784" s="2"/>
    </row>
    <row r="785" spans="4:8" ht="15.75" customHeight="1" x14ac:dyDescent="0.3">
      <c r="D785" s="2"/>
      <c r="G785" s="2"/>
      <c r="H785" s="2"/>
    </row>
    <row r="786" spans="4:8" ht="15.75" customHeight="1" x14ac:dyDescent="0.3">
      <c r="D786" s="2"/>
      <c r="G786" s="2"/>
      <c r="H786" s="2"/>
    </row>
    <row r="787" spans="4:8" ht="15.75" customHeight="1" x14ac:dyDescent="0.3">
      <c r="D787" s="2"/>
      <c r="G787" s="2"/>
      <c r="H787" s="2"/>
    </row>
    <row r="788" spans="4:8" ht="15.75" customHeight="1" x14ac:dyDescent="0.3">
      <c r="D788" s="2"/>
      <c r="G788" s="2"/>
      <c r="H788" s="2"/>
    </row>
    <row r="789" spans="4:8" ht="15.75" customHeight="1" x14ac:dyDescent="0.3">
      <c r="D789" s="2"/>
      <c r="G789" s="2"/>
      <c r="H789" s="2"/>
    </row>
    <row r="790" spans="4:8" ht="15.75" customHeight="1" x14ac:dyDescent="0.3">
      <c r="D790" s="2"/>
      <c r="G790" s="2"/>
      <c r="H790" s="2"/>
    </row>
    <row r="791" spans="4:8" ht="15.75" customHeight="1" x14ac:dyDescent="0.3">
      <c r="D791" s="2"/>
      <c r="G791" s="2"/>
      <c r="H791" s="2"/>
    </row>
    <row r="792" spans="4:8" ht="15.75" customHeight="1" x14ac:dyDescent="0.3">
      <c r="D792" s="2"/>
      <c r="G792" s="2"/>
      <c r="H792" s="2"/>
    </row>
    <row r="793" spans="4:8" ht="15.75" customHeight="1" x14ac:dyDescent="0.3">
      <c r="D793" s="2"/>
      <c r="G793" s="2"/>
      <c r="H793" s="2"/>
    </row>
    <row r="794" spans="4:8" ht="15.75" customHeight="1" x14ac:dyDescent="0.3">
      <c r="D794" s="2"/>
      <c r="G794" s="2"/>
      <c r="H794" s="2"/>
    </row>
    <row r="795" spans="4:8" ht="15.75" customHeight="1" x14ac:dyDescent="0.3">
      <c r="D795" s="2"/>
      <c r="G795" s="2"/>
      <c r="H795" s="2"/>
    </row>
    <row r="796" spans="4:8" ht="15.75" customHeight="1" x14ac:dyDescent="0.3">
      <c r="D796" s="2"/>
      <c r="G796" s="2"/>
      <c r="H796" s="2"/>
    </row>
    <row r="797" spans="4:8" ht="15.75" customHeight="1" x14ac:dyDescent="0.3">
      <c r="D797" s="2"/>
      <c r="G797" s="2"/>
      <c r="H797" s="2"/>
    </row>
    <row r="798" spans="4:8" ht="15.75" customHeight="1" x14ac:dyDescent="0.3">
      <c r="D798" s="2"/>
      <c r="G798" s="2"/>
      <c r="H798" s="2"/>
    </row>
    <row r="799" spans="4:8" ht="15.75" customHeight="1" x14ac:dyDescent="0.3">
      <c r="D799" s="2"/>
      <c r="G799" s="2"/>
      <c r="H799" s="2"/>
    </row>
    <row r="800" spans="4:8" ht="15.75" customHeight="1" x14ac:dyDescent="0.3">
      <c r="D800" s="2"/>
      <c r="G800" s="2"/>
      <c r="H800" s="2"/>
    </row>
    <row r="801" spans="4:8" ht="15.75" customHeight="1" x14ac:dyDescent="0.3">
      <c r="D801" s="2"/>
      <c r="G801" s="2"/>
      <c r="H801" s="2"/>
    </row>
    <row r="802" spans="4:8" ht="15.75" customHeight="1" x14ac:dyDescent="0.3">
      <c r="D802" s="2"/>
      <c r="G802" s="2"/>
      <c r="H802" s="2"/>
    </row>
    <row r="803" spans="4:8" ht="15.75" customHeight="1" x14ac:dyDescent="0.3">
      <c r="D803" s="2"/>
      <c r="G803" s="2"/>
      <c r="H803" s="2"/>
    </row>
    <row r="804" spans="4:8" ht="15.75" customHeight="1" x14ac:dyDescent="0.3">
      <c r="D804" s="2"/>
      <c r="G804" s="2"/>
      <c r="H804" s="2"/>
    </row>
    <row r="805" spans="4:8" ht="15.75" customHeight="1" x14ac:dyDescent="0.3">
      <c r="D805" s="2"/>
      <c r="G805" s="2"/>
      <c r="H805" s="2"/>
    </row>
    <row r="806" spans="4:8" ht="15.75" customHeight="1" x14ac:dyDescent="0.3">
      <c r="D806" s="2"/>
      <c r="G806" s="2"/>
      <c r="H806" s="2"/>
    </row>
    <row r="807" spans="4:8" ht="15.75" customHeight="1" x14ac:dyDescent="0.3">
      <c r="D807" s="2"/>
      <c r="G807" s="2"/>
      <c r="H807" s="2"/>
    </row>
    <row r="808" spans="4:8" ht="15.75" customHeight="1" x14ac:dyDescent="0.3">
      <c r="D808" s="2"/>
      <c r="G808" s="2"/>
      <c r="H808" s="2"/>
    </row>
    <row r="809" spans="4:8" ht="15.75" customHeight="1" x14ac:dyDescent="0.3">
      <c r="D809" s="2"/>
      <c r="G809" s="2"/>
      <c r="H809" s="2"/>
    </row>
    <row r="810" spans="4:8" ht="15.75" customHeight="1" x14ac:dyDescent="0.3">
      <c r="D810" s="2"/>
      <c r="G810" s="2"/>
      <c r="H810" s="2"/>
    </row>
    <row r="811" spans="4:8" ht="15.75" customHeight="1" x14ac:dyDescent="0.3">
      <c r="D811" s="2"/>
      <c r="G811" s="2"/>
      <c r="H811" s="2"/>
    </row>
    <row r="812" spans="4:8" ht="15.75" customHeight="1" x14ac:dyDescent="0.3">
      <c r="D812" s="2"/>
      <c r="G812" s="2"/>
      <c r="H812" s="2"/>
    </row>
    <row r="813" spans="4:8" ht="15.75" customHeight="1" x14ac:dyDescent="0.3">
      <c r="D813" s="2"/>
      <c r="G813" s="2"/>
      <c r="H813" s="2"/>
    </row>
    <row r="814" spans="4:8" ht="15.75" customHeight="1" x14ac:dyDescent="0.3">
      <c r="D814" s="2"/>
      <c r="G814" s="2"/>
      <c r="H814" s="2"/>
    </row>
    <row r="815" spans="4:8" ht="15.75" customHeight="1" x14ac:dyDescent="0.3">
      <c r="D815" s="2"/>
      <c r="G815" s="2"/>
      <c r="H815" s="2"/>
    </row>
    <row r="816" spans="4:8" ht="15.75" customHeight="1" x14ac:dyDescent="0.3">
      <c r="D816" s="2"/>
      <c r="G816" s="2"/>
      <c r="H816" s="2"/>
    </row>
    <row r="817" spans="4:8" ht="15.75" customHeight="1" x14ac:dyDescent="0.3">
      <c r="D817" s="2"/>
      <c r="G817" s="2"/>
      <c r="H817" s="2"/>
    </row>
    <row r="818" spans="4:8" ht="15.75" customHeight="1" x14ac:dyDescent="0.3">
      <c r="D818" s="2"/>
      <c r="G818" s="2"/>
      <c r="H818" s="2"/>
    </row>
    <row r="819" spans="4:8" ht="15.75" customHeight="1" x14ac:dyDescent="0.3">
      <c r="D819" s="2"/>
      <c r="G819" s="2"/>
      <c r="H819" s="2"/>
    </row>
    <row r="820" spans="4:8" ht="15.75" customHeight="1" x14ac:dyDescent="0.3">
      <c r="D820" s="2"/>
      <c r="G820" s="2"/>
      <c r="H820" s="2"/>
    </row>
    <row r="821" spans="4:8" ht="15.75" customHeight="1" x14ac:dyDescent="0.3">
      <c r="D821" s="2"/>
      <c r="G821" s="2"/>
      <c r="H821" s="2"/>
    </row>
    <row r="822" spans="4:8" ht="15.75" customHeight="1" x14ac:dyDescent="0.3">
      <c r="D822" s="2"/>
      <c r="G822" s="2"/>
      <c r="H822" s="2"/>
    </row>
    <row r="823" spans="4:8" ht="15.75" customHeight="1" x14ac:dyDescent="0.3">
      <c r="D823" s="2"/>
      <c r="G823" s="2"/>
      <c r="H823" s="2"/>
    </row>
    <row r="824" spans="4:8" ht="15.75" customHeight="1" x14ac:dyDescent="0.3">
      <c r="D824" s="2"/>
      <c r="G824" s="2"/>
      <c r="H824" s="2"/>
    </row>
    <row r="825" spans="4:8" ht="15.75" customHeight="1" x14ac:dyDescent="0.3">
      <c r="D825" s="2"/>
      <c r="G825" s="2"/>
      <c r="H825" s="2"/>
    </row>
    <row r="826" spans="4:8" ht="15.75" customHeight="1" x14ac:dyDescent="0.3">
      <c r="D826" s="2"/>
      <c r="G826" s="2"/>
      <c r="H826" s="2"/>
    </row>
    <row r="827" spans="4:8" ht="15.75" customHeight="1" x14ac:dyDescent="0.3">
      <c r="D827" s="2"/>
      <c r="G827" s="2"/>
      <c r="H827" s="2"/>
    </row>
    <row r="828" spans="4:8" ht="15.75" customHeight="1" x14ac:dyDescent="0.3">
      <c r="D828" s="2"/>
      <c r="G828" s="2"/>
      <c r="H828" s="2"/>
    </row>
    <row r="829" spans="4:8" ht="15.75" customHeight="1" x14ac:dyDescent="0.3">
      <c r="D829" s="2"/>
      <c r="G829" s="2"/>
      <c r="H829" s="2"/>
    </row>
    <row r="830" spans="4:8" ht="15.75" customHeight="1" x14ac:dyDescent="0.3">
      <c r="D830" s="2"/>
      <c r="G830" s="2"/>
      <c r="H830" s="2"/>
    </row>
    <row r="831" spans="4:8" ht="15.75" customHeight="1" x14ac:dyDescent="0.3">
      <c r="D831" s="2"/>
      <c r="G831" s="2"/>
      <c r="H831" s="2"/>
    </row>
    <row r="832" spans="4:8" ht="15.75" customHeight="1" x14ac:dyDescent="0.3">
      <c r="D832" s="2"/>
      <c r="G832" s="2"/>
      <c r="H832" s="2"/>
    </row>
    <row r="833" spans="4:8" ht="15.75" customHeight="1" x14ac:dyDescent="0.3">
      <c r="D833" s="2"/>
      <c r="G833" s="2"/>
      <c r="H833" s="2"/>
    </row>
    <row r="834" spans="4:8" ht="15.75" customHeight="1" x14ac:dyDescent="0.3">
      <c r="D834" s="2"/>
      <c r="G834" s="2"/>
      <c r="H834" s="2"/>
    </row>
    <row r="835" spans="4:8" ht="15.75" customHeight="1" x14ac:dyDescent="0.3">
      <c r="D835" s="2"/>
      <c r="G835" s="2"/>
      <c r="H835" s="2"/>
    </row>
    <row r="836" spans="4:8" ht="15.75" customHeight="1" x14ac:dyDescent="0.3">
      <c r="D836" s="2"/>
      <c r="G836" s="2"/>
      <c r="H836" s="2"/>
    </row>
    <row r="837" spans="4:8" ht="15.75" customHeight="1" x14ac:dyDescent="0.3">
      <c r="D837" s="2"/>
      <c r="G837" s="2"/>
      <c r="H837" s="2"/>
    </row>
    <row r="838" spans="4:8" ht="15.75" customHeight="1" x14ac:dyDescent="0.3">
      <c r="D838" s="2"/>
      <c r="G838" s="2"/>
      <c r="H838" s="2"/>
    </row>
    <row r="839" spans="4:8" ht="15.75" customHeight="1" x14ac:dyDescent="0.3">
      <c r="D839" s="2"/>
      <c r="G839" s="2"/>
      <c r="H839" s="2"/>
    </row>
    <row r="840" spans="4:8" ht="15.75" customHeight="1" x14ac:dyDescent="0.3">
      <c r="D840" s="2"/>
      <c r="G840" s="2"/>
      <c r="H840" s="2"/>
    </row>
    <row r="841" spans="4:8" ht="15.75" customHeight="1" x14ac:dyDescent="0.3">
      <c r="D841" s="2"/>
      <c r="G841" s="2"/>
      <c r="H841" s="2"/>
    </row>
    <row r="842" spans="4:8" ht="15.75" customHeight="1" x14ac:dyDescent="0.3">
      <c r="D842" s="2"/>
      <c r="G842" s="2"/>
      <c r="H842" s="2"/>
    </row>
    <row r="843" spans="4:8" ht="15.75" customHeight="1" x14ac:dyDescent="0.3">
      <c r="D843" s="2"/>
      <c r="G843" s="2"/>
      <c r="H843" s="2"/>
    </row>
    <row r="844" spans="4:8" ht="15.75" customHeight="1" x14ac:dyDescent="0.3">
      <c r="D844" s="2"/>
      <c r="G844" s="2"/>
      <c r="H844" s="2"/>
    </row>
    <row r="845" spans="4:8" ht="15.75" customHeight="1" x14ac:dyDescent="0.3">
      <c r="D845" s="2"/>
      <c r="G845" s="2"/>
      <c r="H845" s="2"/>
    </row>
    <row r="846" spans="4:8" ht="15.75" customHeight="1" x14ac:dyDescent="0.3">
      <c r="D846" s="2"/>
      <c r="G846" s="2"/>
      <c r="H846" s="2"/>
    </row>
    <row r="847" spans="4:8" ht="15.75" customHeight="1" x14ac:dyDescent="0.3">
      <c r="D847" s="2"/>
      <c r="G847" s="2"/>
      <c r="H847" s="2"/>
    </row>
    <row r="848" spans="4:8" ht="15.75" customHeight="1" x14ac:dyDescent="0.3">
      <c r="D848" s="2"/>
      <c r="G848" s="2"/>
      <c r="H848" s="2"/>
    </row>
    <row r="849" spans="4:8" ht="15.75" customHeight="1" x14ac:dyDescent="0.3">
      <c r="D849" s="2"/>
      <c r="G849" s="2"/>
      <c r="H849" s="2"/>
    </row>
    <row r="850" spans="4:8" ht="15.75" customHeight="1" x14ac:dyDescent="0.3">
      <c r="D850" s="2"/>
      <c r="G850" s="2"/>
      <c r="H850" s="2"/>
    </row>
    <row r="851" spans="4:8" ht="15.75" customHeight="1" x14ac:dyDescent="0.3">
      <c r="D851" s="2"/>
      <c r="G851" s="2"/>
      <c r="H851" s="2"/>
    </row>
    <row r="852" spans="4:8" ht="15.75" customHeight="1" x14ac:dyDescent="0.3">
      <c r="D852" s="2"/>
      <c r="G852" s="2"/>
      <c r="H852" s="2"/>
    </row>
    <row r="853" spans="4:8" ht="15.75" customHeight="1" x14ac:dyDescent="0.3">
      <c r="D853" s="2"/>
      <c r="G853" s="2"/>
      <c r="H853" s="2"/>
    </row>
    <row r="854" spans="4:8" ht="15.75" customHeight="1" x14ac:dyDescent="0.3">
      <c r="D854" s="2"/>
      <c r="G854" s="2"/>
      <c r="H854" s="2"/>
    </row>
    <row r="855" spans="4:8" ht="15.75" customHeight="1" x14ac:dyDescent="0.3">
      <c r="D855" s="2"/>
      <c r="G855" s="2"/>
      <c r="H855" s="2"/>
    </row>
    <row r="856" spans="4:8" ht="15.75" customHeight="1" x14ac:dyDescent="0.3">
      <c r="D856" s="2"/>
      <c r="G856" s="2"/>
      <c r="H856" s="2"/>
    </row>
    <row r="857" spans="4:8" ht="15.75" customHeight="1" x14ac:dyDescent="0.3">
      <c r="D857" s="2"/>
      <c r="G857" s="2"/>
      <c r="H857" s="2"/>
    </row>
    <row r="858" spans="4:8" ht="15.75" customHeight="1" x14ac:dyDescent="0.3">
      <c r="D858" s="2"/>
      <c r="G858" s="2"/>
      <c r="H858" s="2"/>
    </row>
    <row r="859" spans="4:8" ht="15.75" customHeight="1" x14ac:dyDescent="0.3">
      <c r="D859" s="2"/>
      <c r="G859" s="2"/>
      <c r="H859" s="2"/>
    </row>
    <row r="860" spans="4:8" ht="15.75" customHeight="1" x14ac:dyDescent="0.3">
      <c r="D860" s="2"/>
      <c r="G860" s="2"/>
      <c r="H860" s="2"/>
    </row>
    <row r="861" spans="4:8" ht="15.75" customHeight="1" x14ac:dyDescent="0.3">
      <c r="D861" s="2"/>
      <c r="G861" s="2"/>
      <c r="H861" s="2"/>
    </row>
    <row r="862" spans="4:8" ht="15.75" customHeight="1" x14ac:dyDescent="0.3">
      <c r="D862" s="2"/>
      <c r="G862" s="2"/>
      <c r="H862" s="2"/>
    </row>
    <row r="863" spans="4:8" ht="15.75" customHeight="1" x14ac:dyDescent="0.3">
      <c r="D863" s="2"/>
      <c r="G863" s="2"/>
      <c r="H863" s="2"/>
    </row>
    <row r="864" spans="4:8" ht="15.75" customHeight="1" x14ac:dyDescent="0.3">
      <c r="D864" s="2"/>
      <c r="G864" s="2"/>
      <c r="H864" s="2"/>
    </row>
    <row r="865" spans="4:8" ht="15.75" customHeight="1" x14ac:dyDescent="0.3">
      <c r="D865" s="2"/>
      <c r="G865" s="2"/>
      <c r="H865" s="2"/>
    </row>
    <row r="866" spans="4:8" ht="15.75" customHeight="1" x14ac:dyDescent="0.3">
      <c r="D866" s="2"/>
      <c r="G866" s="2"/>
      <c r="H866" s="2"/>
    </row>
    <row r="867" spans="4:8" ht="15.75" customHeight="1" x14ac:dyDescent="0.3">
      <c r="D867" s="2"/>
      <c r="G867" s="2"/>
      <c r="H867" s="2"/>
    </row>
    <row r="868" spans="4:8" ht="15.75" customHeight="1" x14ac:dyDescent="0.3">
      <c r="D868" s="2"/>
      <c r="G868" s="2"/>
      <c r="H868" s="2"/>
    </row>
    <row r="869" spans="4:8" ht="15.75" customHeight="1" x14ac:dyDescent="0.3">
      <c r="D869" s="2"/>
      <c r="G869" s="2"/>
      <c r="H869" s="2"/>
    </row>
    <row r="870" spans="4:8" ht="15.75" customHeight="1" x14ac:dyDescent="0.3">
      <c r="D870" s="2"/>
      <c r="G870" s="2"/>
      <c r="H870" s="2"/>
    </row>
    <row r="871" spans="4:8" ht="15.75" customHeight="1" x14ac:dyDescent="0.3">
      <c r="D871" s="2"/>
      <c r="G871" s="2"/>
      <c r="H871" s="2"/>
    </row>
    <row r="872" spans="4:8" ht="15.75" customHeight="1" x14ac:dyDescent="0.3">
      <c r="D872" s="2"/>
      <c r="G872" s="2"/>
      <c r="H872" s="2"/>
    </row>
    <row r="873" spans="4:8" ht="15.75" customHeight="1" x14ac:dyDescent="0.3">
      <c r="D873" s="2"/>
      <c r="G873" s="2"/>
      <c r="H873" s="2"/>
    </row>
    <row r="874" spans="4:8" ht="15.75" customHeight="1" x14ac:dyDescent="0.3">
      <c r="D874" s="2"/>
      <c r="G874" s="2"/>
      <c r="H874" s="2"/>
    </row>
    <row r="875" spans="4:8" ht="15.75" customHeight="1" x14ac:dyDescent="0.3">
      <c r="D875" s="2"/>
      <c r="G875" s="2"/>
      <c r="H875" s="2"/>
    </row>
    <row r="876" spans="4:8" ht="15.75" customHeight="1" x14ac:dyDescent="0.3">
      <c r="D876" s="2"/>
      <c r="G876" s="2"/>
      <c r="H876" s="2"/>
    </row>
    <row r="877" spans="4:8" ht="15.75" customHeight="1" x14ac:dyDescent="0.3">
      <c r="D877" s="2"/>
      <c r="G877" s="2"/>
      <c r="H877" s="2"/>
    </row>
    <row r="878" spans="4:8" ht="15.75" customHeight="1" x14ac:dyDescent="0.3">
      <c r="D878" s="2"/>
      <c r="G878" s="2"/>
      <c r="H878" s="2"/>
    </row>
    <row r="879" spans="4:8" ht="15.75" customHeight="1" x14ac:dyDescent="0.3">
      <c r="D879" s="2"/>
      <c r="G879" s="2"/>
      <c r="H879" s="2"/>
    </row>
    <row r="880" spans="4:8" ht="15.75" customHeight="1" x14ac:dyDescent="0.3">
      <c r="D880" s="2"/>
      <c r="G880" s="2"/>
      <c r="H880" s="2"/>
    </row>
    <row r="881" spans="4:8" ht="15.75" customHeight="1" x14ac:dyDescent="0.3">
      <c r="D881" s="2"/>
      <c r="G881" s="2"/>
      <c r="H881" s="2"/>
    </row>
    <row r="882" spans="4:8" ht="15.75" customHeight="1" x14ac:dyDescent="0.3">
      <c r="D882" s="2"/>
      <c r="G882" s="2"/>
      <c r="H882" s="2"/>
    </row>
    <row r="883" spans="4:8" ht="15.75" customHeight="1" x14ac:dyDescent="0.3">
      <c r="D883" s="2"/>
      <c r="G883" s="2"/>
      <c r="H883" s="2"/>
    </row>
    <row r="884" spans="4:8" ht="15.75" customHeight="1" x14ac:dyDescent="0.3">
      <c r="D884" s="2"/>
      <c r="G884" s="2"/>
      <c r="H884" s="2"/>
    </row>
    <row r="885" spans="4:8" ht="15.75" customHeight="1" x14ac:dyDescent="0.3">
      <c r="D885" s="2"/>
      <c r="G885" s="2"/>
      <c r="H885" s="2"/>
    </row>
    <row r="886" spans="4:8" ht="15.75" customHeight="1" x14ac:dyDescent="0.3">
      <c r="D886" s="2"/>
      <c r="G886" s="2"/>
      <c r="H886" s="2"/>
    </row>
    <row r="887" spans="4:8" ht="15.75" customHeight="1" x14ac:dyDescent="0.3">
      <c r="D887" s="2"/>
      <c r="G887" s="2"/>
      <c r="H887" s="2"/>
    </row>
    <row r="888" spans="4:8" ht="15.75" customHeight="1" x14ac:dyDescent="0.3">
      <c r="D888" s="2"/>
      <c r="G888" s="2"/>
      <c r="H888" s="2"/>
    </row>
    <row r="889" spans="4:8" ht="15.75" customHeight="1" x14ac:dyDescent="0.3">
      <c r="D889" s="2"/>
      <c r="G889" s="2"/>
      <c r="H889" s="2"/>
    </row>
    <row r="890" spans="4:8" ht="15.75" customHeight="1" x14ac:dyDescent="0.3">
      <c r="D890" s="2"/>
      <c r="G890" s="2"/>
      <c r="H890" s="2"/>
    </row>
    <row r="891" spans="4:8" ht="15.75" customHeight="1" x14ac:dyDescent="0.3">
      <c r="D891" s="2"/>
      <c r="G891" s="2"/>
      <c r="H891" s="2"/>
    </row>
    <row r="892" spans="4:8" ht="15.75" customHeight="1" x14ac:dyDescent="0.3">
      <c r="D892" s="2"/>
      <c r="G892" s="2"/>
      <c r="H892" s="2"/>
    </row>
    <row r="893" spans="4:8" ht="15.75" customHeight="1" x14ac:dyDescent="0.3">
      <c r="D893" s="2"/>
      <c r="G893" s="2"/>
      <c r="H893" s="2"/>
    </row>
    <row r="894" spans="4:8" ht="15.75" customHeight="1" x14ac:dyDescent="0.3">
      <c r="D894" s="2"/>
      <c r="G894" s="2"/>
      <c r="H894" s="2"/>
    </row>
    <row r="895" spans="4:8" ht="15.75" customHeight="1" x14ac:dyDescent="0.3">
      <c r="D895" s="2"/>
      <c r="G895" s="2"/>
      <c r="H895" s="2"/>
    </row>
    <row r="896" spans="4:8" ht="15.75" customHeight="1" x14ac:dyDescent="0.3">
      <c r="D896" s="2"/>
      <c r="G896" s="2"/>
      <c r="H896" s="2"/>
    </row>
    <row r="897" spans="4:8" ht="15.75" customHeight="1" x14ac:dyDescent="0.3">
      <c r="D897" s="2"/>
      <c r="G897" s="2"/>
      <c r="H897" s="2"/>
    </row>
    <row r="898" spans="4:8" ht="15.75" customHeight="1" x14ac:dyDescent="0.3">
      <c r="D898" s="2"/>
      <c r="G898" s="2"/>
      <c r="H898" s="2"/>
    </row>
    <row r="899" spans="4:8" ht="15.75" customHeight="1" x14ac:dyDescent="0.3">
      <c r="D899" s="2"/>
      <c r="G899" s="2"/>
      <c r="H899" s="2"/>
    </row>
    <row r="900" spans="4:8" ht="15.75" customHeight="1" x14ac:dyDescent="0.3">
      <c r="D900" s="2"/>
      <c r="G900" s="2"/>
      <c r="H900" s="2"/>
    </row>
    <row r="901" spans="4:8" ht="15.75" customHeight="1" x14ac:dyDescent="0.3">
      <c r="D901" s="2"/>
      <c r="G901" s="2"/>
      <c r="H901" s="2"/>
    </row>
    <row r="902" spans="4:8" ht="15.75" customHeight="1" x14ac:dyDescent="0.3">
      <c r="D902" s="2"/>
      <c r="G902" s="2"/>
      <c r="H902" s="2"/>
    </row>
    <row r="903" spans="4:8" ht="15.75" customHeight="1" x14ac:dyDescent="0.3">
      <c r="D903" s="2"/>
      <c r="G903" s="2"/>
      <c r="H903" s="2"/>
    </row>
    <row r="904" spans="4:8" ht="15.75" customHeight="1" x14ac:dyDescent="0.3">
      <c r="D904" s="2"/>
      <c r="G904" s="2"/>
      <c r="H904" s="2"/>
    </row>
    <row r="905" spans="4:8" ht="15.75" customHeight="1" x14ac:dyDescent="0.3">
      <c r="D905" s="2"/>
      <c r="G905" s="2"/>
      <c r="H905" s="2"/>
    </row>
    <row r="906" spans="4:8" ht="15.75" customHeight="1" x14ac:dyDescent="0.3">
      <c r="D906" s="2"/>
      <c r="G906" s="2"/>
      <c r="H906" s="2"/>
    </row>
    <row r="907" spans="4:8" ht="15.75" customHeight="1" x14ac:dyDescent="0.3">
      <c r="D907" s="2"/>
      <c r="G907" s="2"/>
      <c r="H907" s="2"/>
    </row>
    <row r="908" spans="4:8" ht="15.75" customHeight="1" x14ac:dyDescent="0.3">
      <c r="D908" s="2"/>
      <c r="G908" s="2"/>
      <c r="H908" s="2"/>
    </row>
    <row r="909" spans="4:8" ht="15.75" customHeight="1" x14ac:dyDescent="0.3">
      <c r="D909" s="2"/>
      <c r="G909" s="2"/>
      <c r="H909" s="2"/>
    </row>
  </sheetData>
  <autoFilter ref="A8:AB28" xr:uid="{00000000-0009-0000-0000-000001000000}"/>
  <customSheetViews>
    <customSheetView guid="{0F64C5B2-7619-4C66-93CE-7059BD026A1F}" filter="1" showAutoFilter="1">
      <pageMargins left="0.7" right="0.7" top="0.75" bottom="0.75" header="0.3" footer="0.3"/>
      <autoFilter ref="B8:J28" xr:uid="{9F58C3D5-1EC8-42B3-B74D-0B22A8CDB680}">
        <sortState xmlns:xlrd2="http://schemas.microsoft.com/office/spreadsheetml/2017/richdata2" ref="B8:J28">
          <sortCondition ref="I8:I28"/>
        </sortState>
      </autoFilter>
    </customSheetView>
    <customSheetView guid="{09E3184D-BEAF-47D9-97A1-F4C5DF6D8E24}" filter="1" showAutoFilter="1">
      <pageMargins left="0.7" right="0.7" top="0.75" bottom="0.75" header="0.3" footer="0.3"/>
      <autoFilter ref="A8:AB28" xr:uid="{0B06808C-3A89-488A-A027-D958EDC66C3B}"/>
    </customSheetView>
  </customSheetViews>
  <mergeCells count="1">
    <mergeCell ref="B3:K3"/>
  </mergeCells>
  <conditionalFormatting sqref="H9:H28">
    <cfRule type="containsText" dxfId="4" priority="1" operator="containsText" text="PROGRAMADA">
      <formula>NOT(ISERROR(SEARCH(("PROGRAMADA"),(H9))))</formula>
    </cfRule>
  </conditionalFormatting>
  <conditionalFormatting sqref="H9:H28">
    <cfRule type="containsText" dxfId="3" priority="2" operator="containsText" text="VENCIDA">
      <formula>NOT(ISERROR(SEARCH(("VENCIDA"),(H9))))</formula>
    </cfRule>
  </conditionalFormatting>
  <conditionalFormatting sqref="H1:H2 H4:H909">
    <cfRule type="containsText" dxfId="2" priority="3" operator="containsText" text="VENCE HOY">
      <formula>NOT(ISERROR(SEARCH(("VENCE HOY"),(H1))))</formula>
    </cfRule>
  </conditionalFormatting>
  <conditionalFormatting sqref="I1:I2 I4:I909">
    <cfRule type="containsText" dxfId="1" priority="4" operator="containsText" text="Ejecutado">
      <formula>NOT(ISERROR(SEARCH(("Ejecutado"),(I1))))</formula>
    </cfRule>
  </conditionalFormatting>
  <conditionalFormatting sqref="I1:I2 I4:I909">
    <cfRule type="containsText" dxfId="0" priority="5" operator="containsText" text="Aplazado">
      <formula>NOT(ISERROR(SEARCH(("Aplazado"),(I1))))</formula>
    </cfRule>
  </conditionalFormatting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Hoja2!$C$3:$C$8</xm:f>
          </x14:formula1>
          <xm:sqref>I9:I28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31"/>
  <sheetViews>
    <sheetView workbookViewId="0">
      <selection sqref="A1:K1"/>
    </sheetView>
  </sheetViews>
  <sheetFormatPr baseColWidth="10" defaultColWidth="12.59765625" defaultRowHeight="15" customHeight="1" x14ac:dyDescent="0.25"/>
  <sheetData>
    <row r="1" spans="1:12" ht="15" customHeight="1" x14ac:dyDescent="0.35">
      <c r="A1" s="221" t="s">
        <v>235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3" t="s">
        <v>236</v>
      </c>
    </row>
    <row r="2" spans="1:12" ht="14.4" x14ac:dyDescent="0.3">
      <c r="A2" s="222" t="s">
        <v>237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2" ht="15" customHeight="1" x14ac:dyDescent="0.25">
      <c r="A3" s="227" t="s">
        <v>238</v>
      </c>
      <c r="B3" s="223" t="s">
        <v>239</v>
      </c>
      <c r="C3" s="220"/>
      <c r="D3" s="223" t="s">
        <v>240</v>
      </c>
      <c r="E3" s="41" t="s">
        <v>241</v>
      </c>
      <c r="F3" s="223" t="s">
        <v>242</v>
      </c>
      <c r="G3" s="220"/>
      <c r="H3" s="224" t="s">
        <v>243</v>
      </c>
      <c r="I3" s="220"/>
      <c r="J3" s="224" t="s">
        <v>244</v>
      </c>
      <c r="K3" s="220"/>
    </row>
    <row r="4" spans="1:12" ht="15" customHeight="1" x14ac:dyDescent="0.25">
      <c r="A4" s="220"/>
      <c r="B4" s="40" t="s">
        <v>245</v>
      </c>
      <c r="C4" s="40" t="s">
        <v>246</v>
      </c>
      <c r="D4" s="220"/>
      <c r="E4" s="42" t="s">
        <v>247</v>
      </c>
      <c r="F4" s="42" t="s">
        <v>245</v>
      </c>
      <c r="G4" s="42" t="s">
        <v>246</v>
      </c>
      <c r="H4" s="42" t="s">
        <v>245</v>
      </c>
      <c r="I4" s="42" t="s">
        <v>246</v>
      </c>
      <c r="J4" s="42" t="s">
        <v>245</v>
      </c>
      <c r="K4" s="42" t="s">
        <v>246</v>
      </c>
    </row>
    <row r="5" spans="1:12" ht="15" customHeight="1" x14ac:dyDescent="0.25">
      <c r="A5" s="43" t="s">
        <v>248</v>
      </c>
      <c r="B5" s="44">
        <v>17414</v>
      </c>
      <c r="C5" s="44">
        <v>13240</v>
      </c>
      <c r="D5" s="44">
        <v>13257</v>
      </c>
      <c r="E5" s="44">
        <v>10</v>
      </c>
      <c r="F5" s="45">
        <v>-0.7</v>
      </c>
      <c r="G5" s="45">
        <v>-0.7</v>
      </c>
      <c r="H5" s="46" t="s">
        <v>249</v>
      </c>
      <c r="I5" s="46" t="s">
        <v>250</v>
      </c>
      <c r="J5" s="45">
        <v>0</v>
      </c>
      <c r="K5" s="45">
        <v>0</v>
      </c>
    </row>
    <row r="6" spans="1:12" ht="15" customHeight="1" x14ac:dyDescent="0.25">
      <c r="A6" s="43" t="s">
        <v>251</v>
      </c>
      <c r="B6" s="44">
        <v>23239</v>
      </c>
      <c r="C6" s="44">
        <v>20005</v>
      </c>
      <c r="D6" s="44">
        <v>17637</v>
      </c>
      <c r="E6" s="44">
        <v>11</v>
      </c>
      <c r="F6" s="45">
        <v>-0.4</v>
      </c>
      <c r="G6" s="45">
        <v>-0.4</v>
      </c>
      <c r="H6" s="46" t="s">
        <v>252</v>
      </c>
      <c r="I6" s="46" t="s">
        <v>253</v>
      </c>
      <c r="J6" s="45">
        <v>0</v>
      </c>
      <c r="K6" s="45">
        <v>0</v>
      </c>
    </row>
    <row r="7" spans="1:12" ht="15" customHeight="1" x14ac:dyDescent="0.25">
      <c r="A7" s="43" t="s">
        <v>254</v>
      </c>
      <c r="B7" s="44">
        <v>35412</v>
      </c>
      <c r="C7" s="44">
        <v>34656</v>
      </c>
      <c r="D7" s="44">
        <v>31586</v>
      </c>
      <c r="E7" s="44">
        <v>10</v>
      </c>
      <c r="F7" s="45">
        <v>-0.15</v>
      </c>
      <c r="G7" s="45">
        <v>-0.15</v>
      </c>
      <c r="H7" s="46" t="s">
        <v>255</v>
      </c>
      <c r="I7" s="46" t="s">
        <v>256</v>
      </c>
      <c r="J7" s="45">
        <v>0</v>
      </c>
      <c r="K7" s="45">
        <v>0</v>
      </c>
    </row>
    <row r="8" spans="1:12" ht="15" customHeight="1" x14ac:dyDescent="0.25">
      <c r="A8" s="43" t="s">
        <v>257</v>
      </c>
      <c r="B8" s="44">
        <v>10159</v>
      </c>
      <c r="C8" s="44">
        <v>9771</v>
      </c>
      <c r="D8" s="44">
        <v>10084</v>
      </c>
      <c r="E8" s="44">
        <v>11</v>
      </c>
      <c r="F8" s="44">
        <v>0</v>
      </c>
      <c r="G8" s="44">
        <v>0</v>
      </c>
      <c r="H8" s="46" t="s">
        <v>258</v>
      </c>
      <c r="I8" s="46" t="s">
        <v>259</v>
      </c>
      <c r="J8" s="45">
        <v>0</v>
      </c>
      <c r="K8" s="45">
        <v>0</v>
      </c>
    </row>
    <row r="9" spans="1:12" ht="15" customHeight="1" x14ac:dyDescent="0.25">
      <c r="A9" s="43" t="s">
        <v>260</v>
      </c>
      <c r="B9" s="44">
        <v>4392</v>
      </c>
      <c r="C9" s="44">
        <v>3930</v>
      </c>
      <c r="D9" s="44">
        <v>4364</v>
      </c>
      <c r="E9" s="44">
        <v>11</v>
      </c>
      <c r="F9" s="45">
        <v>0.5</v>
      </c>
      <c r="G9" s="45">
        <v>0.5</v>
      </c>
      <c r="H9" s="46" t="s">
        <v>261</v>
      </c>
      <c r="I9" s="46" t="s">
        <v>262</v>
      </c>
      <c r="J9" s="45">
        <v>0</v>
      </c>
      <c r="K9" s="45">
        <v>0</v>
      </c>
    </row>
    <row r="10" spans="1:12" ht="15" customHeight="1" x14ac:dyDescent="0.25">
      <c r="A10" s="43" t="s">
        <v>263</v>
      </c>
      <c r="B10" s="44">
        <v>11618</v>
      </c>
      <c r="C10" s="44">
        <v>9841</v>
      </c>
      <c r="D10" s="44">
        <v>11635</v>
      </c>
      <c r="E10" s="44">
        <v>12</v>
      </c>
      <c r="F10" s="45">
        <v>0.6</v>
      </c>
      <c r="G10" s="45">
        <v>0.6</v>
      </c>
      <c r="H10" s="46" t="s">
        <v>264</v>
      </c>
      <c r="I10" s="46" t="s">
        <v>265</v>
      </c>
      <c r="J10" s="45">
        <v>0</v>
      </c>
      <c r="K10" s="45">
        <v>0</v>
      </c>
    </row>
    <row r="11" spans="1:12" ht="15" customHeight="1" x14ac:dyDescent="0.25">
      <c r="A11" s="43" t="s">
        <v>266</v>
      </c>
      <c r="B11" s="44">
        <v>427</v>
      </c>
      <c r="C11" s="44">
        <v>355</v>
      </c>
      <c r="D11" s="44">
        <v>387</v>
      </c>
      <c r="E11" s="44">
        <v>163</v>
      </c>
      <c r="F11" s="44">
        <v>0</v>
      </c>
      <c r="G11" s="44">
        <v>0</v>
      </c>
      <c r="H11" s="46" t="s">
        <v>267</v>
      </c>
      <c r="I11" s="46" t="s">
        <v>268</v>
      </c>
      <c r="J11" s="45">
        <v>0</v>
      </c>
      <c r="K11" s="45">
        <v>0</v>
      </c>
    </row>
    <row r="12" spans="1:12" ht="15" customHeight="1" x14ac:dyDescent="0.25">
      <c r="A12" s="43" t="s">
        <v>269</v>
      </c>
      <c r="B12" s="44">
        <v>240</v>
      </c>
      <c r="C12" s="44">
        <v>213</v>
      </c>
      <c r="D12" s="44">
        <v>215</v>
      </c>
      <c r="E12" s="44">
        <v>30</v>
      </c>
      <c r="F12" s="44">
        <v>0</v>
      </c>
      <c r="G12" s="44">
        <v>0</v>
      </c>
      <c r="H12" s="46" t="s">
        <v>270</v>
      </c>
      <c r="I12" s="46" t="s">
        <v>271</v>
      </c>
      <c r="J12" s="45">
        <v>0</v>
      </c>
      <c r="K12" s="45">
        <v>0</v>
      </c>
    </row>
    <row r="13" spans="1:12" ht="15" customHeight="1" x14ac:dyDescent="0.25">
      <c r="A13" s="43" t="s">
        <v>272</v>
      </c>
      <c r="B13" s="44">
        <v>6093</v>
      </c>
      <c r="C13" s="44">
        <v>5648</v>
      </c>
      <c r="D13" s="44">
        <v>5706</v>
      </c>
      <c r="E13" s="44">
        <v>31</v>
      </c>
      <c r="F13" s="45">
        <v>0.5</v>
      </c>
      <c r="G13" s="45">
        <v>0.5</v>
      </c>
      <c r="H13" s="46" t="s">
        <v>273</v>
      </c>
      <c r="I13" s="46" t="s">
        <v>274</v>
      </c>
      <c r="J13" s="45">
        <v>0</v>
      </c>
      <c r="K13" s="45">
        <v>0</v>
      </c>
    </row>
    <row r="14" spans="1:12" ht="15" customHeight="1" x14ac:dyDescent="0.25">
      <c r="A14" s="43" t="s">
        <v>275</v>
      </c>
      <c r="B14" s="44">
        <v>97</v>
      </c>
      <c r="C14" s="44">
        <v>51</v>
      </c>
      <c r="D14" s="44">
        <v>96</v>
      </c>
      <c r="E14" s="44">
        <v>194</v>
      </c>
      <c r="F14" s="45">
        <v>0.3</v>
      </c>
      <c r="G14" s="45">
        <v>0.3</v>
      </c>
      <c r="H14" s="46" t="s">
        <v>276</v>
      </c>
      <c r="I14" s="46" t="s">
        <v>277</v>
      </c>
      <c r="J14" s="45">
        <v>0</v>
      </c>
      <c r="K14" s="45">
        <v>0</v>
      </c>
    </row>
    <row r="15" spans="1:12" ht="14.4" x14ac:dyDescent="0.3">
      <c r="A15" s="43" t="s">
        <v>278</v>
      </c>
      <c r="B15" s="47">
        <f>SUM(B5:B14)</f>
        <v>109091</v>
      </c>
      <c r="C15" s="47">
        <f>SUM(C5:C14)</f>
        <v>97710</v>
      </c>
      <c r="D15" s="47">
        <f>SUM(D5:D14)</f>
        <v>94967</v>
      </c>
      <c r="E15" s="48"/>
      <c r="F15" s="48"/>
      <c r="G15" s="48"/>
      <c r="H15" s="47">
        <f>SUM(H5:H14)</f>
        <v>0</v>
      </c>
      <c r="I15" s="48"/>
      <c r="J15" s="48"/>
      <c r="K15" s="48"/>
    </row>
    <row r="16" spans="1:12" ht="14.4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4.4" x14ac:dyDescent="0.3">
      <c r="A17" s="3"/>
      <c r="B17" s="3"/>
      <c r="C17" s="3"/>
      <c r="D17" s="3"/>
      <c r="E17" s="49"/>
      <c r="F17" s="3"/>
      <c r="G17" s="3"/>
      <c r="H17" s="3"/>
      <c r="I17" s="3"/>
      <c r="J17" s="3"/>
      <c r="K17" s="3"/>
    </row>
    <row r="18" spans="1:11" ht="14.4" x14ac:dyDescent="0.3">
      <c r="A18" s="228" t="s">
        <v>279</v>
      </c>
      <c r="B18" s="220"/>
      <c r="C18" s="51" t="s">
        <v>280</v>
      </c>
      <c r="D18" s="50" t="s">
        <v>281</v>
      </c>
      <c r="E18" s="52"/>
      <c r="F18" s="229" t="s">
        <v>282</v>
      </c>
      <c r="G18" s="220"/>
      <c r="H18" s="220"/>
      <c r="I18" s="220"/>
      <c r="J18" s="50" t="s">
        <v>283</v>
      </c>
      <c r="K18" s="3"/>
    </row>
    <row r="19" spans="1:11" ht="14.4" x14ac:dyDescent="0.3">
      <c r="A19" s="230" t="s">
        <v>284</v>
      </c>
      <c r="B19" s="220"/>
      <c r="C19" s="53" t="s">
        <v>285</v>
      </c>
      <c r="D19" s="54" t="s">
        <v>286</v>
      </c>
      <c r="E19" s="52"/>
      <c r="F19" s="231" t="s">
        <v>287</v>
      </c>
      <c r="G19" s="220"/>
      <c r="H19" s="220"/>
      <c r="I19" s="220"/>
      <c r="J19" s="55" t="s">
        <v>288</v>
      </c>
      <c r="K19" s="3"/>
    </row>
    <row r="20" spans="1:11" ht="14.4" x14ac:dyDescent="0.3">
      <c r="A20" s="230" t="s">
        <v>289</v>
      </c>
      <c r="B20" s="220"/>
      <c r="C20" s="56"/>
      <c r="D20" s="54" t="s">
        <v>286</v>
      </c>
      <c r="E20" s="57"/>
      <c r="F20" s="225" t="s">
        <v>290</v>
      </c>
      <c r="G20" s="220"/>
      <c r="H20" s="220"/>
      <c r="I20" s="220"/>
      <c r="J20" s="58">
        <v>423</v>
      </c>
      <c r="K20" s="3"/>
    </row>
    <row r="21" spans="1:11" ht="14.4" x14ac:dyDescent="0.3">
      <c r="A21" s="232" t="s">
        <v>291</v>
      </c>
      <c r="B21" s="220"/>
      <c r="C21" s="45">
        <v>0.86</v>
      </c>
      <c r="D21" s="58" t="s">
        <v>292</v>
      </c>
      <c r="E21" s="57"/>
      <c r="F21" s="226" t="s">
        <v>293</v>
      </c>
      <c r="G21" s="220"/>
      <c r="H21" s="220"/>
      <c r="I21" s="220"/>
      <c r="J21" s="58">
        <v>210</v>
      </c>
      <c r="K21" s="3"/>
    </row>
    <row r="22" spans="1:11" ht="14.4" x14ac:dyDescent="0.3">
      <c r="A22" s="232" t="s">
        <v>294</v>
      </c>
      <c r="B22" s="220"/>
      <c r="C22" s="45">
        <v>0.87</v>
      </c>
      <c r="D22" s="58" t="s">
        <v>295</v>
      </c>
      <c r="E22" s="57"/>
      <c r="F22" s="226" t="s">
        <v>296</v>
      </c>
      <c r="G22" s="220"/>
      <c r="H22" s="220"/>
      <c r="I22" s="220"/>
      <c r="J22" s="58">
        <v>23</v>
      </c>
      <c r="K22" s="3"/>
    </row>
    <row r="23" spans="1:11" ht="14.4" x14ac:dyDescent="0.3">
      <c r="A23" s="230" t="s">
        <v>297</v>
      </c>
      <c r="B23" s="220"/>
      <c r="C23" s="53" t="s">
        <v>298</v>
      </c>
      <c r="D23" s="59" t="s">
        <v>286</v>
      </c>
      <c r="E23" s="57"/>
      <c r="F23" s="226" t="s">
        <v>299</v>
      </c>
      <c r="G23" s="220"/>
      <c r="H23" s="220"/>
      <c r="I23" s="220"/>
      <c r="J23" s="58" t="s">
        <v>300</v>
      </c>
      <c r="K23" s="60"/>
    </row>
    <row r="24" spans="1:11" ht="14.4" x14ac:dyDescent="0.3">
      <c r="A24" s="230" t="s">
        <v>301</v>
      </c>
      <c r="B24" s="220"/>
      <c r="C24" s="56"/>
      <c r="D24" s="59" t="s">
        <v>286</v>
      </c>
      <c r="E24" s="57"/>
      <c r="F24" s="226" t="s">
        <v>302</v>
      </c>
      <c r="G24" s="220"/>
      <c r="H24" s="220"/>
      <c r="I24" s="220"/>
      <c r="J24" s="58" t="s">
        <v>303</v>
      </c>
      <c r="K24" s="3"/>
    </row>
    <row r="25" spans="1:11" ht="14.4" x14ac:dyDescent="0.3">
      <c r="A25" s="230" t="s">
        <v>304</v>
      </c>
      <c r="B25" s="220"/>
      <c r="C25" s="56"/>
      <c r="D25" s="59" t="s">
        <v>286</v>
      </c>
      <c r="E25" s="57"/>
      <c r="F25" s="231" t="s">
        <v>305</v>
      </c>
      <c r="G25" s="220"/>
      <c r="H25" s="220"/>
      <c r="I25" s="220"/>
      <c r="J25" s="54" t="s">
        <v>306</v>
      </c>
      <c r="K25" s="3"/>
    </row>
    <row r="26" spans="1:11" ht="14.4" x14ac:dyDescent="0.3">
      <c r="A26" s="230" t="s">
        <v>307</v>
      </c>
      <c r="B26" s="220"/>
      <c r="C26" s="56"/>
      <c r="D26" s="54" t="s">
        <v>286</v>
      </c>
      <c r="E26" s="57"/>
      <c r="F26" s="231" t="s">
        <v>308</v>
      </c>
      <c r="G26" s="220"/>
      <c r="H26" s="220"/>
      <c r="I26" s="220"/>
      <c r="J26" s="55" t="s">
        <v>309</v>
      </c>
      <c r="K26" s="3"/>
    </row>
    <row r="27" spans="1:11" ht="14.4" x14ac:dyDescent="0.3">
      <c r="A27" s="230" t="s">
        <v>310</v>
      </c>
      <c r="B27" s="220"/>
      <c r="C27" s="56"/>
      <c r="D27" s="54" t="s">
        <v>286</v>
      </c>
      <c r="E27" s="57"/>
      <c r="F27" s="231" t="s">
        <v>311</v>
      </c>
      <c r="G27" s="220"/>
      <c r="H27" s="220"/>
      <c r="I27" s="220"/>
      <c r="J27" s="55" t="s">
        <v>309</v>
      </c>
      <c r="K27" s="3"/>
    </row>
    <row r="28" spans="1:11" ht="14.4" x14ac:dyDescent="0.3">
      <c r="A28" s="3"/>
      <c r="B28" s="3"/>
      <c r="C28" s="3"/>
      <c r="D28" s="3"/>
      <c r="E28" s="3"/>
      <c r="F28" s="231" t="s">
        <v>312</v>
      </c>
      <c r="G28" s="220"/>
      <c r="H28" s="220"/>
      <c r="I28" s="220"/>
      <c r="J28" s="55" t="s">
        <v>309</v>
      </c>
      <c r="K28" s="3"/>
    </row>
    <row r="29" spans="1:11" ht="14.4" x14ac:dyDescent="0.3">
      <c r="A29" s="3"/>
      <c r="B29" s="3"/>
      <c r="C29" s="3"/>
      <c r="D29" s="3"/>
      <c r="E29" s="3"/>
      <c r="F29" s="231" t="s">
        <v>313</v>
      </c>
      <c r="G29" s="220"/>
      <c r="H29" s="220"/>
      <c r="I29" s="220"/>
      <c r="J29" s="55" t="s">
        <v>309</v>
      </c>
      <c r="K29" s="3"/>
    </row>
    <row r="30" spans="1:11" ht="14.4" x14ac:dyDescent="0.3">
      <c r="A30" s="3"/>
      <c r="B30" s="3"/>
      <c r="C30" s="3"/>
      <c r="D30" s="3"/>
      <c r="E30" s="3"/>
      <c r="F30" s="231" t="s">
        <v>314</v>
      </c>
      <c r="G30" s="220"/>
      <c r="H30" s="220"/>
      <c r="I30" s="220"/>
      <c r="J30" s="55" t="s">
        <v>309</v>
      </c>
      <c r="K30" s="3"/>
    </row>
    <row r="31" spans="1:11" ht="14.4" x14ac:dyDescent="0.3">
      <c r="A31" s="3"/>
      <c r="B31" s="3"/>
      <c r="C31" s="3"/>
      <c r="D31" s="3"/>
      <c r="E31" s="3"/>
      <c r="F31" s="231" t="s">
        <v>315</v>
      </c>
      <c r="G31" s="220"/>
      <c r="H31" s="220"/>
      <c r="I31" s="220"/>
      <c r="J31" s="59" t="s">
        <v>286</v>
      </c>
      <c r="K31" s="3"/>
    </row>
  </sheetData>
  <mergeCells count="32">
    <mergeCell ref="F28:I28"/>
    <mergeCell ref="F29:I29"/>
    <mergeCell ref="F30:I30"/>
    <mergeCell ref="F31:I31"/>
    <mergeCell ref="A22:B22"/>
    <mergeCell ref="F22:I22"/>
    <mergeCell ref="A23:B23"/>
    <mergeCell ref="F23:I23"/>
    <mergeCell ref="A24:B24"/>
    <mergeCell ref="F24:I24"/>
    <mergeCell ref="F25:I25"/>
    <mergeCell ref="A25:B25"/>
    <mergeCell ref="A26:B26"/>
    <mergeCell ref="A27:B27"/>
    <mergeCell ref="F26:I26"/>
    <mergeCell ref="F27:I27"/>
    <mergeCell ref="F20:I20"/>
    <mergeCell ref="F21:I21"/>
    <mergeCell ref="A3:A4"/>
    <mergeCell ref="A18:B18"/>
    <mergeCell ref="F18:I18"/>
    <mergeCell ref="A19:B19"/>
    <mergeCell ref="F19:I19"/>
    <mergeCell ref="A20:B20"/>
    <mergeCell ref="A21:B21"/>
    <mergeCell ref="A1:K1"/>
    <mergeCell ref="A2:K2"/>
    <mergeCell ref="B3:C3"/>
    <mergeCell ref="D3:D4"/>
    <mergeCell ref="F3:G3"/>
    <mergeCell ref="H3:I3"/>
    <mergeCell ref="J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3:R28"/>
  <sheetViews>
    <sheetView showGridLines="0" zoomScale="85" zoomScaleNormal="85" workbookViewId="0">
      <selection activeCell="F39" sqref="F39"/>
    </sheetView>
  </sheetViews>
  <sheetFormatPr baseColWidth="10" defaultColWidth="12.59765625" defaultRowHeight="15" customHeight="1" x14ac:dyDescent="0.25"/>
  <cols>
    <col min="1" max="1" width="4.69921875" customWidth="1"/>
    <col min="2" max="2" width="9.59765625" customWidth="1"/>
    <col min="3" max="3" width="8.5" customWidth="1"/>
    <col min="4" max="4" width="7.8984375" bestFit="1" customWidth="1"/>
    <col min="5" max="5" width="7.69921875" customWidth="1"/>
    <col min="6" max="6" width="12" customWidth="1"/>
    <col min="7" max="7" width="7.8984375" bestFit="1" customWidth="1"/>
    <col min="8" max="8" width="11.5" bestFit="1" customWidth="1"/>
    <col min="9" max="9" width="13" customWidth="1"/>
    <col min="10" max="10" width="3.5" customWidth="1"/>
    <col min="11" max="11" width="10.69921875" customWidth="1"/>
    <col min="12" max="12" width="9.3984375" bestFit="1" customWidth="1"/>
    <col min="13" max="13" width="10" customWidth="1"/>
    <col min="14" max="14" width="10.59765625" customWidth="1"/>
    <col min="15" max="15" width="11.3984375" customWidth="1"/>
    <col min="16" max="16" width="11.69921875" customWidth="1"/>
    <col min="17" max="17" width="7.59765625" bestFit="1" customWidth="1"/>
    <col min="18" max="18" width="12.59765625" customWidth="1"/>
    <col min="19" max="19" width="11.8984375" customWidth="1"/>
  </cols>
  <sheetData>
    <row r="3" spans="2:18" ht="15" customHeight="1" thickBot="1" x14ac:dyDescent="0.3"/>
    <row r="4" spans="2:18" ht="15" customHeight="1" thickBot="1" x14ac:dyDescent="0.4">
      <c r="I4" s="233" t="s">
        <v>344</v>
      </c>
      <c r="J4" s="234"/>
      <c r="K4" s="235"/>
      <c r="L4" s="121">
        <v>3.27E-2</v>
      </c>
    </row>
    <row r="5" spans="2:18" ht="15" customHeight="1" thickBot="1" x14ac:dyDescent="0.3"/>
    <row r="6" spans="2:18" ht="32.25" customHeight="1" thickBot="1" x14ac:dyDescent="0.3">
      <c r="B6" s="236" t="s">
        <v>345</v>
      </c>
      <c r="C6" s="237"/>
      <c r="D6" s="237"/>
      <c r="E6" s="237"/>
      <c r="F6" s="237"/>
      <c r="G6" s="237"/>
      <c r="H6" s="237"/>
      <c r="I6" s="238"/>
      <c r="K6" s="236" t="s">
        <v>346</v>
      </c>
      <c r="L6" s="237"/>
      <c r="M6" s="237"/>
      <c r="N6" s="237"/>
      <c r="O6" s="237"/>
      <c r="P6" s="237"/>
      <c r="Q6" s="237"/>
      <c r="R6" s="238"/>
    </row>
    <row r="7" spans="2:18" ht="31.5" customHeight="1" thickBot="1" x14ac:dyDescent="0.3">
      <c r="B7" s="245" t="s">
        <v>347</v>
      </c>
      <c r="C7" s="246"/>
      <c r="D7" s="246"/>
      <c r="E7" s="246"/>
      <c r="F7" s="246"/>
      <c r="G7" s="246"/>
      <c r="H7" s="246"/>
      <c r="I7" s="247"/>
      <c r="K7" s="245" t="s">
        <v>380</v>
      </c>
      <c r="L7" s="246"/>
      <c r="M7" s="246"/>
      <c r="N7" s="246"/>
      <c r="O7" s="246"/>
      <c r="P7" s="246"/>
      <c r="Q7" s="246"/>
      <c r="R7" s="247"/>
    </row>
    <row r="8" spans="2:18" ht="15" customHeight="1" thickBot="1" x14ac:dyDescent="0.3">
      <c r="B8" s="248" t="s">
        <v>348</v>
      </c>
      <c r="C8" s="249"/>
      <c r="D8" s="250" t="s">
        <v>245</v>
      </c>
      <c r="E8" s="251"/>
      <c r="F8" s="252"/>
      <c r="G8" s="253" t="s">
        <v>246</v>
      </c>
      <c r="H8" s="249"/>
      <c r="I8" s="254"/>
      <c r="K8" s="248" t="s">
        <v>348</v>
      </c>
      <c r="L8" s="249"/>
      <c r="M8" s="250" t="s">
        <v>245</v>
      </c>
      <c r="N8" s="251"/>
      <c r="O8" s="252"/>
      <c r="P8" s="253" t="s">
        <v>246</v>
      </c>
      <c r="Q8" s="249"/>
      <c r="R8" s="254"/>
    </row>
    <row r="9" spans="2:18" ht="62.25" customHeight="1" thickBot="1" x14ac:dyDescent="0.3">
      <c r="B9" s="105" t="s">
        <v>349</v>
      </c>
      <c r="C9" s="105" t="s">
        <v>350</v>
      </c>
      <c r="D9" s="106" t="s">
        <v>351</v>
      </c>
      <c r="E9" s="107" t="s">
        <v>352</v>
      </c>
      <c r="F9" s="105" t="s">
        <v>353</v>
      </c>
      <c r="G9" s="105" t="s">
        <v>351</v>
      </c>
      <c r="H9" s="105" t="s">
        <v>352</v>
      </c>
      <c r="I9" s="105" t="s">
        <v>353</v>
      </c>
      <c r="K9" s="105" t="s">
        <v>349</v>
      </c>
      <c r="L9" s="105" t="s">
        <v>350</v>
      </c>
      <c r="M9" s="106" t="s">
        <v>351</v>
      </c>
      <c r="N9" s="107" t="s">
        <v>352</v>
      </c>
      <c r="O9" s="105" t="s">
        <v>353</v>
      </c>
      <c r="P9" s="105" t="s">
        <v>351</v>
      </c>
      <c r="Q9" s="105" t="s">
        <v>352</v>
      </c>
      <c r="R9" s="105" t="s">
        <v>353</v>
      </c>
    </row>
    <row r="10" spans="2:18" ht="15" customHeight="1" x14ac:dyDescent="0.25">
      <c r="B10" s="108" t="s">
        <v>248</v>
      </c>
      <c r="C10" s="109">
        <v>-0.7</v>
      </c>
      <c r="D10" s="110">
        <v>1750.5569999999998</v>
      </c>
      <c r="E10" s="111">
        <v>551.19899999999996</v>
      </c>
      <c r="F10" s="110">
        <v>1837.33</v>
      </c>
      <c r="G10" s="110">
        <v>1359.0329999999999</v>
      </c>
      <c r="H10" s="110">
        <v>226.21799999999999</v>
      </c>
      <c r="I10" s="110">
        <v>754.06</v>
      </c>
      <c r="K10" s="108" t="s">
        <v>248</v>
      </c>
      <c r="L10" s="109">
        <v>-0.7</v>
      </c>
      <c r="M10" s="110">
        <f>+D10*(1+$L$4)</f>
        <v>1807.8002138999998</v>
      </c>
      <c r="N10" s="111">
        <f t="shared" ref="N10:N18" si="0">+E10*(1+$L$4)</f>
        <v>569.2232072999999</v>
      </c>
      <c r="O10" s="110">
        <f t="shared" ref="O10:O18" si="1">+F10*(1+$L$4)</f>
        <v>1897.4106909999998</v>
      </c>
      <c r="P10" s="110">
        <f t="shared" ref="P10:P18" si="2">+G10*(1+$L$4)</f>
        <v>1403.4733790999999</v>
      </c>
      <c r="Q10" s="110">
        <f t="shared" ref="Q10:Q18" si="3">+H10*(1+$L$4)</f>
        <v>233.61532859999997</v>
      </c>
      <c r="R10" s="110">
        <f t="shared" ref="R10:R18" si="4">+I10*(1+$L$4)</f>
        <v>778.71776199999988</v>
      </c>
    </row>
    <row r="11" spans="2:18" ht="15" customHeight="1" x14ac:dyDescent="0.25">
      <c r="B11" s="112" t="s">
        <v>251</v>
      </c>
      <c r="C11" s="113">
        <v>-0.4</v>
      </c>
      <c r="D11" s="114">
        <v>3501.1139999999996</v>
      </c>
      <c r="E11" s="115">
        <v>1102.3979999999999</v>
      </c>
      <c r="F11" s="114">
        <v>1837.33</v>
      </c>
      <c r="G11" s="114">
        <v>2718.0659999999998</v>
      </c>
      <c r="H11" s="114">
        <v>452.43599999999998</v>
      </c>
      <c r="I11" s="114">
        <v>754.06</v>
      </c>
      <c r="K11" s="112" t="s">
        <v>251</v>
      </c>
      <c r="L11" s="113">
        <v>-0.4</v>
      </c>
      <c r="M11" s="114">
        <f t="shared" ref="M11:M18" si="5">+D11*(1+$L$4)</f>
        <v>3615.6004277999996</v>
      </c>
      <c r="N11" s="115">
        <f t="shared" si="0"/>
        <v>1138.4464145999998</v>
      </c>
      <c r="O11" s="114">
        <f t="shared" si="1"/>
        <v>1897.4106909999998</v>
      </c>
      <c r="P11" s="114">
        <f t="shared" si="2"/>
        <v>2806.9467581999997</v>
      </c>
      <c r="Q11" s="114">
        <f t="shared" si="3"/>
        <v>467.23065719999994</v>
      </c>
      <c r="R11" s="114">
        <f t="shared" si="4"/>
        <v>778.71776199999988</v>
      </c>
    </row>
    <row r="12" spans="2:18" ht="15" customHeight="1" x14ac:dyDescent="0.25">
      <c r="B12" s="112" t="s">
        <v>254</v>
      </c>
      <c r="C12" s="113">
        <v>-0.15</v>
      </c>
      <c r="D12" s="114">
        <v>4959.9114999999993</v>
      </c>
      <c r="E12" s="115">
        <v>1561.7304999999999</v>
      </c>
      <c r="F12" s="114">
        <v>1837.33</v>
      </c>
      <c r="G12" s="114">
        <v>3850.5934999999995</v>
      </c>
      <c r="H12" s="114">
        <v>640.95099999999991</v>
      </c>
      <c r="I12" s="114">
        <v>754.06</v>
      </c>
      <c r="K12" s="112" t="s">
        <v>254</v>
      </c>
      <c r="L12" s="113">
        <v>-0.15</v>
      </c>
      <c r="M12" s="114">
        <f t="shared" si="5"/>
        <v>5122.1006060499985</v>
      </c>
      <c r="N12" s="115">
        <f t="shared" si="0"/>
        <v>1612.7990873499998</v>
      </c>
      <c r="O12" s="114">
        <f t="shared" si="1"/>
        <v>1897.4106909999998</v>
      </c>
      <c r="P12" s="114">
        <f t="shared" si="2"/>
        <v>3976.5079074499995</v>
      </c>
      <c r="Q12" s="114">
        <f t="shared" si="3"/>
        <v>661.91009769999982</v>
      </c>
      <c r="R12" s="114">
        <f t="shared" si="4"/>
        <v>778.71776199999988</v>
      </c>
    </row>
    <row r="13" spans="2:18" ht="15" customHeight="1" x14ac:dyDescent="0.25">
      <c r="B13" s="112" t="s">
        <v>257</v>
      </c>
      <c r="C13" s="116">
        <v>0</v>
      </c>
      <c r="D13" s="114">
        <v>5835.19</v>
      </c>
      <c r="E13" s="115">
        <v>1837.33</v>
      </c>
      <c r="F13" s="114">
        <v>1837.33</v>
      </c>
      <c r="G13" s="114">
        <v>4530.1099999999997</v>
      </c>
      <c r="H13" s="114">
        <v>754.06</v>
      </c>
      <c r="I13" s="114">
        <v>754.06</v>
      </c>
      <c r="K13" s="112" t="s">
        <v>257</v>
      </c>
      <c r="L13" s="116">
        <v>0</v>
      </c>
      <c r="M13" s="114">
        <f t="shared" si="5"/>
        <v>6026.0007129999995</v>
      </c>
      <c r="N13" s="115">
        <f t="shared" si="0"/>
        <v>1897.4106909999998</v>
      </c>
      <c r="O13" s="114">
        <f t="shared" si="1"/>
        <v>1897.4106909999998</v>
      </c>
      <c r="P13" s="114">
        <f t="shared" si="2"/>
        <v>4678.2445969999999</v>
      </c>
      <c r="Q13" s="114">
        <f t="shared" si="3"/>
        <v>778.71776199999988</v>
      </c>
      <c r="R13" s="114">
        <f t="shared" si="4"/>
        <v>778.71776199999988</v>
      </c>
    </row>
    <row r="14" spans="2:18" ht="15" customHeight="1" x14ac:dyDescent="0.25">
      <c r="B14" s="112" t="s">
        <v>260</v>
      </c>
      <c r="C14" s="113">
        <v>0.5</v>
      </c>
      <c r="D14" s="114">
        <v>8752.7849999999999</v>
      </c>
      <c r="E14" s="115">
        <v>2755.9949999999999</v>
      </c>
      <c r="F14" s="114">
        <v>2755.9949999999999</v>
      </c>
      <c r="G14" s="114">
        <v>6795.1649999999991</v>
      </c>
      <c r="H14" s="114">
        <v>1131.0899999999999</v>
      </c>
      <c r="I14" s="114">
        <v>1131.0899999999999</v>
      </c>
      <c r="K14" s="112" t="s">
        <v>260</v>
      </c>
      <c r="L14" s="113">
        <v>0.5</v>
      </c>
      <c r="M14" s="114">
        <f t="shared" si="5"/>
        <v>9039.0010695000001</v>
      </c>
      <c r="N14" s="115">
        <f t="shared" si="0"/>
        <v>2846.1160364999996</v>
      </c>
      <c r="O14" s="114">
        <f t="shared" si="1"/>
        <v>2846.1160364999996</v>
      </c>
      <c r="P14" s="114">
        <f t="shared" si="2"/>
        <v>7017.3668954999985</v>
      </c>
      <c r="Q14" s="114">
        <f t="shared" si="3"/>
        <v>1168.0766429999999</v>
      </c>
      <c r="R14" s="114">
        <f t="shared" si="4"/>
        <v>1168.0766429999999</v>
      </c>
    </row>
    <row r="15" spans="2:18" ht="15" customHeight="1" x14ac:dyDescent="0.25">
      <c r="B15" s="112" t="s">
        <v>263</v>
      </c>
      <c r="C15" s="113">
        <v>0.6</v>
      </c>
      <c r="D15" s="114">
        <v>9336.3040000000001</v>
      </c>
      <c r="E15" s="115">
        <v>2939.7280000000001</v>
      </c>
      <c r="F15" s="114">
        <v>2939.7280000000001</v>
      </c>
      <c r="G15" s="114">
        <v>7248.1759999999995</v>
      </c>
      <c r="H15" s="114">
        <v>1206.4959999999999</v>
      </c>
      <c r="I15" s="114">
        <v>1206.4959999999999</v>
      </c>
      <c r="K15" s="112" t="s">
        <v>263</v>
      </c>
      <c r="L15" s="113">
        <v>0.6</v>
      </c>
      <c r="M15" s="114">
        <f t="shared" si="5"/>
        <v>9641.6011407999995</v>
      </c>
      <c r="N15" s="115">
        <f t="shared" si="0"/>
        <v>3035.8571056000001</v>
      </c>
      <c r="O15" s="114">
        <f t="shared" si="1"/>
        <v>3035.8571056000001</v>
      </c>
      <c r="P15" s="114">
        <f t="shared" si="2"/>
        <v>7485.1913551999987</v>
      </c>
      <c r="Q15" s="114">
        <f t="shared" si="3"/>
        <v>1245.9484191999998</v>
      </c>
      <c r="R15" s="114">
        <f t="shared" si="4"/>
        <v>1245.9484191999998</v>
      </c>
    </row>
    <row r="16" spans="2:18" ht="15" customHeight="1" x14ac:dyDescent="0.25">
      <c r="B16" s="112" t="s">
        <v>354</v>
      </c>
      <c r="C16" s="116">
        <v>0</v>
      </c>
      <c r="D16" s="114">
        <v>5835.19</v>
      </c>
      <c r="E16" s="115">
        <v>1837.33</v>
      </c>
      <c r="F16" s="114">
        <v>1837.33</v>
      </c>
      <c r="G16" s="114">
        <v>4530.1099999999997</v>
      </c>
      <c r="H16" s="114">
        <v>754.06</v>
      </c>
      <c r="I16" s="114">
        <v>754.06</v>
      </c>
      <c r="K16" s="112" t="s">
        <v>354</v>
      </c>
      <c r="L16" s="116">
        <v>0</v>
      </c>
      <c r="M16" s="114">
        <f t="shared" si="5"/>
        <v>6026.0007129999995</v>
      </c>
      <c r="N16" s="115">
        <f t="shared" si="0"/>
        <v>1897.4106909999998</v>
      </c>
      <c r="O16" s="114">
        <f t="shared" si="1"/>
        <v>1897.4106909999998</v>
      </c>
      <c r="P16" s="114">
        <f t="shared" si="2"/>
        <v>4678.2445969999999</v>
      </c>
      <c r="Q16" s="114">
        <f t="shared" si="3"/>
        <v>778.71776199999988</v>
      </c>
      <c r="R16" s="114">
        <f t="shared" si="4"/>
        <v>778.71776199999988</v>
      </c>
    </row>
    <row r="17" spans="2:18" ht="15" customHeight="1" x14ac:dyDescent="0.25">
      <c r="B17" s="112" t="s">
        <v>272</v>
      </c>
      <c r="C17" s="113">
        <v>0.5</v>
      </c>
      <c r="D17" s="114">
        <v>8752.7849999999999</v>
      </c>
      <c r="E17" s="115">
        <v>2755.9949999999999</v>
      </c>
      <c r="F17" s="114">
        <v>2755.9949999999999</v>
      </c>
      <c r="G17" s="114">
        <v>6795.1649999999991</v>
      </c>
      <c r="H17" s="114">
        <v>1131.0899999999999</v>
      </c>
      <c r="I17" s="114">
        <v>1131.0899999999999</v>
      </c>
      <c r="K17" s="112" t="s">
        <v>272</v>
      </c>
      <c r="L17" s="113">
        <v>0.5</v>
      </c>
      <c r="M17" s="114">
        <f t="shared" si="5"/>
        <v>9039.0010695000001</v>
      </c>
      <c r="N17" s="115">
        <f t="shared" si="0"/>
        <v>2846.1160364999996</v>
      </c>
      <c r="O17" s="114">
        <f t="shared" si="1"/>
        <v>2846.1160364999996</v>
      </c>
      <c r="P17" s="114">
        <f t="shared" si="2"/>
        <v>7017.3668954999985</v>
      </c>
      <c r="Q17" s="114">
        <f t="shared" si="3"/>
        <v>1168.0766429999999</v>
      </c>
      <c r="R17" s="114">
        <f t="shared" si="4"/>
        <v>1168.0766429999999</v>
      </c>
    </row>
    <row r="18" spans="2:18" ht="15" customHeight="1" thickBot="1" x14ac:dyDescent="0.3">
      <c r="B18" s="117" t="s">
        <v>275</v>
      </c>
      <c r="C18" s="118">
        <v>0.3</v>
      </c>
      <c r="D18" s="119">
        <v>7585.7469999999994</v>
      </c>
      <c r="E18" s="120">
        <v>2388.529</v>
      </c>
      <c r="F18" s="119">
        <v>2388.529</v>
      </c>
      <c r="G18" s="119">
        <v>5889.143</v>
      </c>
      <c r="H18" s="119">
        <v>980.27799999999991</v>
      </c>
      <c r="I18" s="119">
        <v>980.27799999999991</v>
      </c>
      <c r="K18" s="112" t="s">
        <v>275</v>
      </c>
      <c r="L18" s="113">
        <v>0.3</v>
      </c>
      <c r="M18" s="114">
        <f t="shared" si="5"/>
        <v>7833.8009268999986</v>
      </c>
      <c r="N18" s="115">
        <f t="shared" si="0"/>
        <v>2466.6338983000001</v>
      </c>
      <c r="O18" s="114">
        <f t="shared" si="1"/>
        <v>2466.6338983000001</v>
      </c>
      <c r="P18" s="114">
        <f t="shared" si="2"/>
        <v>6081.7179760999998</v>
      </c>
      <c r="Q18" s="114">
        <f t="shared" si="3"/>
        <v>1012.3330905999999</v>
      </c>
      <c r="R18" s="114">
        <f t="shared" si="4"/>
        <v>1012.3330905999999</v>
      </c>
    </row>
    <row r="19" spans="2:18" ht="32.25" customHeight="1" thickBot="1" x14ac:dyDescent="0.35">
      <c r="B19" s="239" t="s">
        <v>355</v>
      </c>
      <c r="C19" s="240"/>
      <c r="D19" s="240"/>
      <c r="E19" s="240"/>
      <c r="F19" s="240"/>
      <c r="G19" s="240"/>
      <c r="H19" s="240"/>
      <c r="I19" s="241"/>
      <c r="K19" s="239" t="s">
        <v>382</v>
      </c>
      <c r="L19" s="240"/>
      <c r="M19" s="240"/>
      <c r="N19" s="240"/>
      <c r="O19" s="240"/>
      <c r="P19" s="240"/>
      <c r="Q19" s="240"/>
      <c r="R19" s="241"/>
    </row>
    <row r="20" spans="2:18" ht="15" customHeight="1" thickBot="1" x14ac:dyDescent="0.35">
      <c r="B20" s="242" t="s">
        <v>356</v>
      </c>
      <c r="C20" s="243"/>
      <c r="D20" s="243"/>
      <c r="E20" s="243"/>
      <c r="F20" s="243"/>
      <c r="G20" s="243"/>
      <c r="H20" s="243"/>
      <c r="I20" s="244"/>
      <c r="K20" s="242" t="s">
        <v>381</v>
      </c>
      <c r="L20" s="243"/>
      <c r="M20" s="243"/>
      <c r="N20" s="243"/>
      <c r="O20" s="243"/>
      <c r="P20" s="243"/>
      <c r="Q20" s="243"/>
      <c r="R20" s="244"/>
    </row>
    <row r="24" spans="2:18" ht="15" customHeight="1" x14ac:dyDescent="0.25">
      <c r="E24" s="69" t="s">
        <v>369</v>
      </c>
    </row>
    <row r="25" spans="2:18" ht="15" customHeight="1" x14ac:dyDescent="0.25">
      <c r="E25" s="62"/>
    </row>
    <row r="27" spans="2:18" ht="15" customHeight="1" x14ac:dyDescent="0.25">
      <c r="F27" s="61"/>
    </row>
    <row r="28" spans="2:18" ht="15" customHeight="1" x14ac:dyDescent="0.25">
      <c r="F28" s="62"/>
    </row>
  </sheetData>
  <mergeCells count="15">
    <mergeCell ref="I4:K4"/>
    <mergeCell ref="B6:I6"/>
    <mergeCell ref="K6:R6"/>
    <mergeCell ref="B19:I19"/>
    <mergeCell ref="B20:I20"/>
    <mergeCell ref="B7:I7"/>
    <mergeCell ref="K7:R7"/>
    <mergeCell ref="B8:C8"/>
    <mergeCell ref="D8:F8"/>
    <mergeCell ref="G8:I8"/>
    <mergeCell ref="K8:L8"/>
    <mergeCell ref="M8:O8"/>
    <mergeCell ref="P8:R8"/>
    <mergeCell ref="K19:R19"/>
    <mergeCell ref="K20:R20"/>
  </mergeCells>
  <phoneticPr fontId="19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853C-BFBE-455C-BE0D-F38AD2C6C595}">
  <dimension ref="A1:AE39"/>
  <sheetViews>
    <sheetView showGridLines="0" topLeftCell="G1" zoomScale="85" zoomScaleNormal="85" zoomScaleSheetLayoutView="115" workbookViewId="0">
      <selection activeCell="O10" sqref="O10"/>
    </sheetView>
  </sheetViews>
  <sheetFormatPr baseColWidth="10" defaultColWidth="11" defaultRowHeight="13.8" x14ac:dyDescent="0.25"/>
  <cols>
    <col min="1" max="1" width="3.8984375" customWidth="1"/>
    <col min="2" max="2" width="16.8984375" bestFit="1" customWidth="1"/>
    <col min="3" max="3" width="14.3984375" customWidth="1"/>
    <col min="4" max="4" width="13.19921875" customWidth="1"/>
    <col min="5" max="5" width="13.5" customWidth="1"/>
    <col min="6" max="6" width="12.09765625" customWidth="1"/>
    <col min="7" max="7" width="13.19921875" customWidth="1"/>
    <col min="8" max="8" width="15.19921875" customWidth="1"/>
    <col min="9" max="9" width="13.8984375" customWidth="1"/>
    <col min="10" max="11" width="13.5" customWidth="1"/>
    <col min="12" max="12" width="3" customWidth="1"/>
    <col min="13" max="13" width="12.5" bestFit="1" customWidth="1"/>
    <col min="14" max="14" width="12.5" customWidth="1"/>
    <col min="15" max="15" width="14.3984375" customWidth="1"/>
    <col min="16" max="16" width="16" customWidth="1"/>
    <col min="17" max="17" width="12.3984375" customWidth="1"/>
    <col min="18" max="18" width="3.8984375" customWidth="1"/>
    <col min="19" max="19" width="3.5" customWidth="1"/>
    <col min="21" max="21" width="13.8984375" customWidth="1"/>
    <col min="22" max="22" width="10.59765625" customWidth="1"/>
    <col min="24" max="24" width="6" customWidth="1"/>
    <col min="25" max="25" width="11" customWidth="1"/>
    <col min="27" max="27" width="13" customWidth="1"/>
    <col min="30" max="30" width="11.59765625" bestFit="1" customWidth="1"/>
  </cols>
  <sheetData>
    <row r="1" spans="1:31" ht="17.399999999999999" x14ac:dyDescent="0.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</row>
    <row r="2" spans="1:31" ht="32.25" customHeight="1" x14ac:dyDescent="0.3">
      <c r="A2" s="134"/>
      <c r="B2" s="134"/>
      <c r="C2" s="134"/>
      <c r="D2" s="150" t="s">
        <v>317</v>
      </c>
      <c r="G2" s="146"/>
      <c r="H2" s="146"/>
      <c r="I2" s="146"/>
      <c r="J2" s="146"/>
      <c r="K2" s="146"/>
      <c r="L2" s="146"/>
      <c r="M2" s="146"/>
      <c r="N2" s="146"/>
      <c r="O2" s="146"/>
      <c r="P2" s="145"/>
      <c r="Q2" s="145"/>
      <c r="R2" s="145"/>
      <c r="S2" s="145"/>
    </row>
    <row r="3" spans="1:31" ht="18" customHeight="1" x14ac:dyDescent="0.3">
      <c r="A3" s="134"/>
      <c r="B3" s="134"/>
      <c r="C3" s="134"/>
      <c r="D3" s="134"/>
      <c r="E3" s="134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spans="1:31" ht="18" thickBot="1" x14ac:dyDescent="0.3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31" ht="18" thickBot="1" x14ac:dyDescent="0.35">
      <c r="A5" s="134"/>
      <c r="B5" s="255" t="s">
        <v>318</v>
      </c>
      <c r="C5" s="256"/>
      <c r="D5" s="256"/>
      <c r="E5" s="256"/>
      <c r="F5" s="256"/>
      <c r="G5" s="256"/>
      <c r="H5" s="256"/>
      <c r="I5" s="256"/>
      <c r="J5" s="256"/>
      <c r="K5" s="257"/>
      <c r="L5" s="135"/>
      <c r="M5" s="255" t="s">
        <v>367</v>
      </c>
      <c r="N5" s="256"/>
      <c r="O5" s="256"/>
      <c r="P5" s="256"/>
      <c r="Q5" s="257"/>
      <c r="R5" s="136"/>
      <c r="S5" s="135"/>
      <c r="T5" s="255" t="s">
        <v>368</v>
      </c>
      <c r="U5" s="256"/>
      <c r="V5" s="256"/>
      <c r="W5" s="257"/>
      <c r="Y5" s="255" t="s">
        <v>319</v>
      </c>
      <c r="Z5" s="256"/>
      <c r="AA5" s="256"/>
      <c r="AB5" s="257"/>
    </row>
    <row r="6" spans="1:31" ht="18" thickBot="1" x14ac:dyDescent="0.35">
      <c r="A6" s="134"/>
      <c r="B6" s="137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9"/>
      <c r="S6" s="138"/>
      <c r="T6" s="68"/>
      <c r="U6" s="68"/>
      <c r="V6" s="68"/>
      <c r="W6" s="68"/>
    </row>
    <row r="7" spans="1:31" ht="17.399999999999999" x14ac:dyDescent="0.3">
      <c r="A7" s="134"/>
      <c r="B7" s="151" t="s">
        <v>320</v>
      </c>
      <c r="C7" s="152" t="s">
        <v>321</v>
      </c>
      <c r="D7" s="152" t="s">
        <v>322</v>
      </c>
      <c r="E7" s="152" t="s">
        <v>323</v>
      </c>
      <c r="F7" s="152" t="s">
        <v>324</v>
      </c>
      <c r="G7" s="152" t="s">
        <v>325</v>
      </c>
      <c r="H7" s="152" t="s">
        <v>326</v>
      </c>
      <c r="I7" s="152" t="s">
        <v>327</v>
      </c>
      <c r="J7" s="182" t="s">
        <v>377</v>
      </c>
      <c r="K7" s="183">
        <v>2022</v>
      </c>
      <c r="L7" s="135"/>
      <c r="M7" s="151" t="s">
        <v>320</v>
      </c>
      <c r="N7" s="152">
        <v>2019</v>
      </c>
      <c r="O7" s="152">
        <v>2020</v>
      </c>
      <c r="P7" s="152">
        <v>2021</v>
      </c>
      <c r="Q7" s="153">
        <v>2022</v>
      </c>
      <c r="R7" s="140"/>
      <c r="S7" s="135"/>
      <c r="T7" s="175" t="s">
        <v>320</v>
      </c>
      <c r="U7" s="176">
        <v>2020</v>
      </c>
      <c r="V7" s="176">
        <v>2021</v>
      </c>
      <c r="W7" s="177">
        <v>2022</v>
      </c>
      <c r="Y7" s="154" t="s">
        <v>328</v>
      </c>
      <c r="Z7" s="155" t="s">
        <v>329</v>
      </c>
      <c r="AA7" s="155" t="s">
        <v>330</v>
      </c>
      <c r="AB7" s="156" t="s">
        <v>331</v>
      </c>
    </row>
    <row r="8" spans="1:31" ht="17.399999999999999" x14ac:dyDescent="0.3">
      <c r="A8" s="134"/>
      <c r="B8" s="184" t="s">
        <v>332</v>
      </c>
      <c r="C8" s="157">
        <v>79.95</v>
      </c>
      <c r="D8" s="157">
        <v>83</v>
      </c>
      <c r="E8" s="157">
        <v>89.19</v>
      </c>
      <c r="F8" s="157">
        <v>94.07</v>
      </c>
      <c r="G8" s="157">
        <v>97.53</v>
      </c>
      <c r="H8" s="157">
        <v>100.6</v>
      </c>
      <c r="I8" s="157">
        <v>104.24</v>
      </c>
      <c r="J8" s="157">
        <v>105.91</v>
      </c>
      <c r="K8" s="185">
        <v>113.26</v>
      </c>
      <c r="L8" s="141"/>
      <c r="M8" s="159" t="s">
        <v>332</v>
      </c>
      <c r="N8" s="173"/>
      <c r="O8" s="160">
        <f>I8/$H$10-1</f>
        <v>2.5782326313717574E-2</v>
      </c>
      <c r="P8" s="160">
        <f>J8/$I$10-1</f>
        <v>3.6008717900122278E-3</v>
      </c>
      <c r="Q8" s="179">
        <f t="shared" ref="P8:Q19" si="0">K8/$I$10-1</f>
        <v>7.324931299156634E-2</v>
      </c>
      <c r="R8" s="142"/>
      <c r="S8" s="141"/>
      <c r="T8" s="159" t="s">
        <v>332</v>
      </c>
      <c r="U8" s="174">
        <f t="shared" ref="U8:V18" si="1">I9-I8</f>
        <v>0.70000000000000284</v>
      </c>
      <c r="V8" s="174">
        <f>J9-J8</f>
        <v>0.67000000000000171</v>
      </c>
      <c r="W8" s="193">
        <f>K9-K8</f>
        <v>1.8529153306307222</v>
      </c>
      <c r="Y8" s="170">
        <v>2014</v>
      </c>
      <c r="Z8" s="165">
        <v>20533.333333333332</v>
      </c>
      <c r="AA8" s="165">
        <v>616000</v>
      </c>
      <c r="AB8" s="171">
        <v>4.4953350296861802E-2</v>
      </c>
      <c r="AD8" s="149"/>
      <c r="AE8" s="148"/>
    </row>
    <row r="9" spans="1:31" ht="17.399999999999999" x14ac:dyDescent="0.3">
      <c r="A9" s="134"/>
      <c r="B9" s="186" t="s">
        <v>333</v>
      </c>
      <c r="C9" s="158">
        <v>80.45</v>
      </c>
      <c r="D9" s="158">
        <v>83.96</v>
      </c>
      <c r="E9" s="158">
        <v>90.33</v>
      </c>
      <c r="F9" s="158">
        <v>95.01</v>
      </c>
      <c r="G9" s="158">
        <v>98.22</v>
      </c>
      <c r="H9" s="158">
        <v>101.18</v>
      </c>
      <c r="I9" s="158">
        <v>104.94</v>
      </c>
      <c r="J9" s="158">
        <v>106.58</v>
      </c>
      <c r="K9" s="191">
        <v>115.11291533063073</v>
      </c>
      <c r="L9" s="141"/>
      <c r="M9" s="159" t="s">
        <v>333</v>
      </c>
      <c r="N9" s="173"/>
      <c r="O9" s="160">
        <f>I9/$H$10-1</f>
        <v>3.2670734107459021E-2</v>
      </c>
      <c r="P9" s="160">
        <f t="shared" si="0"/>
        <v>9.9497773145076351E-3</v>
      </c>
      <c r="Q9" s="192">
        <f>K9/$I$10-1</f>
        <v>9.0807498631959804E-2</v>
      </c>
      <c r="R9" s="143"/>
      <c r="S9" s="141"/>
      <c r="T9" s="159" t="s">
        <v>333</v>
      </c>
      <c r="U9" s="174">
        <f t="shared" si="1"/>
        <v>0.59000000000000341</v>
      </c>
      <c r="V9" s="174">
        <f t="shared" si="1"/>
        <v>0.54000000000000625</v>
      </c>
      <c r="W9" s="163"/>
      <c r="Y9" s="170">
        <v>2015</v>
      </c>
      <c r="Z9" s="165">
        <f t="shared" ref="Z9:Z14" si="2">AA9/30</f>
        <v>21478.333333333332</v>
      </c>
      <c r="AA9" s="165">
        <v>644350</v>
      </c>
      <c r="AB9" s="171">
        <f t="shared" ref="AB9:AB16" si="3">(Z9/Z8)-1</f>
        <v>4.6022727272727382E-2</v>
      </c>
      <c r="AD9" s="149"/>
    </row>
    <row r="10" spans="1:31" ht="17.399999999999999" x14ac:dyDescent="0.3">
      <c r="A10" s="134"/>
      <c r="B10" s="184" t="s">
        <v>334</v>
      </c>
      <c r="C10" s="157">
        <v>80.77</v>
      </c>
      <c r="D10" s="157">
        <v>84.45</v>
      </c>
      <c r="E10" s="157">
        <v>91.18</v>
      </c>
      <c r="F10" s="157">
        <v>95.46</v>
      </c>
      <c r="G10" s="157">
        <v>98.45</v>
      </c>
      <c r="H10" s="157">
        <v>101.62</v>
      </c>
      <c r="I10" s="157">
        <v>105.53</v>
      </c>
      <c r="J10" s="157">
        <v>107.12</v>
      </c>
      <c r="K10" s="185"/>
      <c r="L10" s="141"/>
      <c r="M10" s="159" t="s">
        <v>334</v>
      </c>
      <c r="N10" s="160">
        <f t="shared" ref="N10:N18" si="4">H10/$H$10-1</f>
        <v>0</v>
      </c>
      <c r="O10" s="160">
        <f>I9/$I$9-1</f>
        <v>0</v>
      </c>
      <c r="P10" s="160">
        <f t="shared" si="0"/>
        <v>1.5066805647683257E-2</v>
      </c>
      <c r="Q10" s="180"/>
      <c r="R10" s="142"/>
      <c r="S10" s="141"/>
      <c r="T10" s="159" t="s">
        <v>334</v>
      </c>
      <c r="U10" s="174">
        <f t="shared" si="1"/>
        <v>0.17000000000000171</v>
      </c>
      <c r="V10" s="174">
        <f t="shared" si="1"/>
        <v>0.64000000000000057</v>
      </c>
      <c r="W10" s="163"/>
      <c r="Y10" s="170">
        <v>2016</v>
      </c>
      <c r="Z10" s="165">
        <f t="shared" si="2"/>
        <v>22981.833333333332</v>
      </c>
      <c r="AA10" s="165">
        <v>689455</v>
      </c>
      <c r="AB10" s="171">
        <f t="shared" si="3"/>
        <v>7.0000775975789464E-2</v>
      </c>
      <c r="AD10" s="149"/>
    </row>
    <row r="11" spans="1:31" ht="17.399999999999999" x14ac:dyDescent="0.3">
      <c r="A11" s="134"/>
      <c r="B11" s="186" t="s">
        <v>335</v>
      </c>
      <c r="C11" s="158">
        <v>81.14</v>
      </c>
      <c r="D11" s="158">
        <v>84.9</v>
      </c>
      <c r="E11" s="158">
        <v>91.63</v>
      </c>
      <c r="F11" s="158">
        <v>95.91</v>
      </c>
      <c r="G11" s="158">
        <v>98.91</v>
      </c>
      <c r="H11" s="158">
        <v>102.12</v>
      </c>
      <c r="I11" s="158">
        <v>105.7</v>
      </c>
      <c r="J11" s="158">
        <v>107.76</v>
      </c>
      <c r="K11" s="187"/>
      <c r="L11" s="141"/>
      <c r="M11" s="159" t="s">
        <v>335</v>
      </c>
      <c r="N11" s="160">
        <f t="shared" si="4"/>
        <v>4.9202912812438271E-3</v>
      </c>
      <c r="O11" s="160">
        <f t="shared" ref="O11:O19" si="5">I11/$I$10-1</f>
        <v>1.6109163271107452E-3</v>
      </c>
      <c r="P11" s="160">
        <f t="shared" si="0"/>
        <v>2.11314318203355E-2</v>
      </c>
      <c r="Q11" s="180"/>
      <c r="R11" s="143"/>
      <c r="S11" s="141"/>
      <c r="T11" s="159" t="s">
        <v>335</v>
      </c>
      <c r="U11" s="174">
        <f t="shared" si="1"/>
        <v>-0.34000000000000341</v>
      </c>
      <c r="V11" s="174">
        <f t="shared" si="1"/>
        <v>1.0799999999999983</v>
      </c>
      <c r="W11" s="163"/>
      <c r="Y11" s="170">
        <v>2017</v>
      </c>
      <c r="Z11" s="165">
        <f t="shared" si="2"/>
        <v>24590.566666666666</v>
      </c>
      <c r="AA11" s="165">
        <v>737717</v>
      </c>
      <c r="AB11" s="171">
        <f t="shared" si="3"/>
        <v>7.0000217563147782E-2</v>
      </c>
    </row>
    <row r="12" spans="1:31" ht="17.399999999999999" x14ac:dyDescent="0.3">
      <c r="A12" s="134"/>
      <c r="B12" s="184" t="s">
        <v>336</v>
      </c>
      <c r="C12" s="157">
        <v>81.53</v>
      </c>
      <c r="D12" s="157">
        <v>85.12</v>
      </c>
      <c r="E12" s="157">
        <v>92.1</v>
      </c>
      <c r="F12" s="157">
        <v>96.12</v>
      </c>
      <c r="G12" s="157">
        <v>99.16</v>
      </c>
      <c r="H12" s="157">
        <v>102.44</v>
      </c>
      <c r="I12" s="157">
        <v>105.36</v>
      </c>
      <c r="J12" s="157">
        <v>108.84</v>
      </c>
      <c r="K12" s="185"/>
      <c r="L12" s="141"/>
      <c r="M12" s="159" t="s">
        <v>336</v>
      </c>
      <c r="N12" s="160">
        <f t="shared" si="4"/>
        <v>8.0692777012398853E-3</v>
      </c>
      <c r="O12" s="160">
        <f t="shared" si="5"/>
        <v>-1.6109163271107452E-3</v>
      </c>
      <c r="P12" s="160">
        <f t="shared" si="0"/>
        <v>3.1365488486686299E-2</v>
      </c>
      <c r="Q12" s="180"/>
      <c r="R12" s="142"/>
      <c r="S12" s="141"/>
      <c r="T12" s="159" t="s">
        <v>336</v>
      </c>
      <c r="U12" s="174">
        <f t="shared" si="1"/>
        <v>-0.39000000000000057</v>
      </c>
      <c r="V12" s="174">
        <f t="shared" si="1"/>
        <v>-6.0000000000002274E-2</v>
      </c>
      <c r="W12" s="163"/>
      <c r="Y12" s="170">
        <v>2018</v>
      </c>
      <c r="Z12" s="165">
        <f t="shared" si="2"/>
        <v>26041.4</v>
      </c>
      <c r="AA12" s="165">
        <v>781242</v>
      </c>
      <c r="AB12" s="171">
        <f t="shared" si="3"/>
        <v>5.899958927339366E-2</v>
      </c>
    </row>
    <row r="13" spans="1:31" ht="17.399999999999999" x14ac:dyDescent="0.3">
      <c r="A13" s="134"/>
      <c r="B13" s="186" t="s">
        <v>337</v>
      </c>
      <c r="C13" s="158">
        <v>81.61</v>
      </c>
      <c r="D13" s="158">
        <v>85.21</v>
      </c>
      <c r="E13" s="158">
        <v>92.54</v>
      </c>
      <c r="F13" s="158">
        <v>96.23</v>
      </c>
      <c r="G13" s="158">
        <v>99.31</v>
      </c>
      <c r="H13" s="158">
        <v>102.71</v>
      </c>
      <c r="I13" s="158">
        <v>104.97</v>
      </c>
      <c r="J13" s="158">
        <v>108.78</v>
      </c>
      <c r="K13" s="187"/>
      <c r="L13" s="141"/>
      <c r="M13" s="159" t="s">
        <v>337</v>
      </c>
      <c r="N13" s="160">
        <f t="shared" si="4"/>
        <v>1.0726234993111428E-2</v>
      </c>
      <c r="O13" s="160">
        <f t="shared" si="5"/>
        <v>-5.3065479010707683E-3</v>
      </c>
      <c r="P13" s="160">
        <f t="shared" si="0"/>
        <v>3.0796929783000193E-2</v>
      </c>
      <c r="Q13" s="180"/>
      <c r="R13" s="143"/>
      <c r="S13" s="141"/>
      <c r="T13" s="159" t="s">
        <v>337</v>
      </c>
      <c r="U13" s="174">
        <f t="shared" si="1"/>
        <v>0</v>
      </c>
      <c r="V13" s="174">
        <f t="shared" si="1"/>
        <v>0.35999999999999943</v>
      </c>
      <c r="W13" s="163"/>
      <c r="Y13" s="170">
        <v>2019</v>
      </c>
      <c r="Z13" s="165">
        <f t="shared" si="2"/>
        <v>27603.866666666665</v>
      </c>
      <c r="AA13" s="165">
        <v>828116</v>
      </c>
      <c r="AB13" s="171">
        <f t="shared" si="3"/>
        <v>5.9999334393184167E-2</v>
      </c>
    </row>
    <row r="14" spans="1:31" ht="17.399999999999999" x14ac:dyDescent="0.3">
      <c r="A14" s="134"/>
      <c r="B14" s="184" t="s">
        <v>338</v>
      </c>
      <c r="C14" s="157">
        <v>81.73</v>
      </c>
      <c r="D14" s="157">
        <v>85.37</v>
      </c>
      <c r="E14" s="157">
        <v>93.02</v>
      </c>
      <c r="F14" s="157">
        <v>96.18</v>
      </c>
      <c r="G14" s="157">
        <v>99.18</v>
      </c>
      <c r="H14" s="157">
        <v>102.94</v>
      </c>
      <c r="I14" s="157">
        <v>104.97</v>
      </c>
      <c r="J14" s="157">
        <v>109.14</v>
      </c>
      <c r="K14" s="185"/>
      <c r="L14" s="141"/>
      <c r="M14" s="159" t="s">
        <v>338</v>
      </c>
      <c r="N14" s="160">
        <f t="shared" si="4"/>
        <v>1.2989568982483712E-2</v>
      </c>
      <c r="O14" s="160">
        <f t="shared" si="5"/>
        <v>-5.3065479010707683E-3</v>
      </c>
      <c r="P14" s="160">
        <f t="shared" si="0"/>
        <v>3.4208282005117052E-2</v>
      </c>
      <c r="Q14" s="180"/>
      <c r="R14" s="142"/>
      <c r="S14" s="141"/>
      <c r="T14" s="159" t="s">
        <v>338</v>
      </c>
      <c r="U14" s="174">
        <f t="shared" si="1"/>
        <v>-1.0000000000005116E-2</v>
      </c>
      <c r="V14" s="174">
        <f t="shared" si="1"/>
        <v>0.48000000000000398</v>
      </c>
      <c r="W14" s="163"/>
      <c r="Y14" s="170">
        <v>2020</v>
      </c>
      <c r="Z14" s="165">
        <f t="shared" si="2"/>
        <v>29260.1</v>
      </c>
      <c r="AA14" s="165">
        <v>877803</v>
      </c>
      <c r="AB14" s="171">
        <f t="shared" si="3"/>
        <v>6.0000048302411679E-2</v>
      </c>
    </row>
    <row r="15" spans="1:31" ht="17.399999999999999" x14ac:dyDescent="0.3">
      <c r="A15" s="134"/>
      <c r="B15" s="186" t="s">
        <v>339</v>
      </c>
      <c r="C15" s="158">
        <v>81.900000000000006</v>
      </c>
      <c r="D15" s="158">
        <v>85.78</v>
      </c>
      <c r="E15" s="158">
        <v>92.73</v>
      </c>
      <c r="F15" s="158">
        <v>96.32</v>
      </c>
      <c r="G15" s="158">
        <v>99.3</v>
      </c>
      <c r="H15" s="158">
        <v>103.03</v>
      </c>
      <c r="I15" s="158">
        <v>104.96</v>
      </c>
      <c r="J15" s="158">
        <v>109.62</v>
      </c>
      <c r="K15" s="187"/>
      <c r="L15" s="141"/>
      <c r="M15" s="159" t="s">
        <v>339</v>
      </c>
      <c r="N15" s="160">
        <f t="shared" si="4"/>
        <v>1.3875221413107708E-2</v>
      </c>
      <c r="O15" s="160">
        <f t="shared" si="5"/>
        <v>-5.4013076850185637E-3</v>
      </c>
      <c r="P15" s="160">
        <f t="shared" si="0"/>
        <v>3.8756751634606346E-2</v>
      </c>
      <c r="Q15" s="180"/>
      <c r="R15" s="143"/>
      <c r="S15" s="141"/>
      <c r="T15" s="159" t="s">
        <v>339</v>
      </c>
      <c r="U15" s="174">
        <f t="shared" si="1"/>
        <v>0.33000000000001251</v>
      </c>
      <c r="V15" s="174">
        <f t="shared" si="1"/>
        <v>0.42000000000000171</v>
      </c>
      <c r="W15" s="163"/>
      <c r="Y15" s="170">
        <v>2021</v>
      </c>
      <c r="Z15" s="165">
        <f>AA15/30</f>
        <v>30284.2</v>
      </c>
      <c r="AA15" s="165">
        <v>908526</v>
      </c>
      <c r="AB15" s="171">
        <f t="shared" si="3"/>
        <v>3.4999880383183912E-2</v>
      </c>
    </row>
    <row r="16" spans="1:31" ht="17.399999999999999" x14ac:dyDescent="0.3">
      <c r="A16" s="134"/>
      <c r="B16" s="184" t="s">
        <v>340</v>
      </c>
      <c r="C16" s="157">
        <v>82.01</v>
      </c>
      <c r="D16" s="157">
        <v>86.39</v>
      </c>
      <c r="E16" s="157">
        <v>92.68</v>
      </c>
      <c r="F16" s="157">
        <v>96.36</v>
      </c>
      <c r="G16" s="157">
        <v>99.47</v>
      </c>
      <c r="H16" s="157">
        <v>103.26</v>
      </c>
      <c r="I16" s="157">
        <v>105.29</v>
      </c>
      <c r="J16" s="157">
        <v>110.04</v>
      </c>
      <c r="K16" s="185"/>
      <c r="L16" s="141"/>
      <c r="M16" s="159" t="s">
        <v>340</v>
      </c>
      <c r="N16" s="160">
        <f t="shared" si="4"/>
        <v>1.6138555402479771E-2</v>
      </c>
      <c r="O16" s="160">
        <f t="shared" si="5"/>
        <v>-2.2742348147445357E-3</v>
      </c>
      <c r="P16" s="160">
        <f t="shared" si="0"/>
        <v>4.2736662560409311E-2</v>
      </c>
      <c r="Q16" s="180"/>
      <c r="R16" s="142"/>
      <c r="S16" s="141"/>
      <c r="T16" s="159" t="s">
        <v>340</v>
      </c>
      <c r="U16" s="174">
        <f t="shared" si="1"/>
        <v>-6.0000000000002274E-2</v>
      </c>
      <c r="V16" s="174">
        <f t="shared" si="1"/>
        <v>1.9999999999996021E-2</v>
      </c>
      <c r="W16" s="163"/>
      <c r="Y16" s="194">
        <v>2022</v>
      </c>
      <c r="Z16" s="195">
        <f>AA16/30</f>
        <v>33333.333333333336</v>
      </c>
      <c r="AA16" s="195">
        <v>1000000</v>
      </c>
      <c r="AB16" s="196">
        <f t="shared" si="3"/>
        <v>0.10068396501586085</v>
      </c>
    </row>
    <row r="17" spans="1:28" ht="17.399999999999999" x14ac:dyDescent="0.3">
      <c r="A17" s="134"/>
      <c r="B17" s="186" t="s">
        <v>341</v>
      </c>
      <c r="C17" s="158">
        <v>82.14</v>
      </c>
      <c r="D17" s="158">
        <v>86.98</v>
      </c>
      <c r="E17" s="158">
        <v>92.62</v>
      </c>
      <c r="F17" s="158">
        <v>96.37</v>
      </c>
      <c r="G17" s="158">
        <v>99.59</v>
      </c>
      <c r="H17" s="158">
        <v>103.43</v>
      </c>
      <c r="I17" s="158">
        <v>105.23</v>
      </c>
      <c r="J17" s="158">
        <v>110.06</v>
      </c>
      <c r="K17" s="187"/>
      <c r="L17" s="141"/>
      <c r="M17" s="159" t="s">
        <v>341</v>
      </c>
      <c r="N17" s="160">
        <f t="shared" si="4"/>
        <v>1.7811454438102725E-2</v>
      </c>
      <c r="O17" s="160">
        <f t="shared" si="5"/>
        <v>-2.8427935184307529E-3</v>
      </c>
      <c r="P17" s="160">
        <f t="shared" si="0"/>
        <v>4.292618212830468E-2</v>
      </c>
      <c r="Q17" s="180"/>
      <c r="R17" s="143"/>
      <c r="S17" s="141"/>
      <c r="T17" s="159" t="s">
        <v>341</v>
      </c>
      <c r="U17" s="174">
        <f t="shared" si="1"/>
        <v>-0.15000000000000568</v>
      </c>
      <c r="V17" s="174">
        <f t="shared" si="1"/>
        <v>0.53999999999999204</v>
      </c>
      <c r="W17" s="163"/>
      <c r="Y17" s="170"/>
      <c r="Z17" s="166"/>
      <c r="AA17" s="166"/>
      <c r="AB17" s="167"/>
    </row>
    <row r="18" spans="1:28" ht="17.399999999999999" x14ac:dyDescent="0.3">
      <c r="A18" s="134"/>
      <c r="B18" s="184" t="s">
        <v>342</v>
      </c>
      <c r="C18" s="157">
        <v>82.25</v>
      </c>
      <c r="D18" s="157">
        <v>87.51</v>
      </c>
      <c r="E18" s="157">
        <v>92.73</v>
      </c>
      <c r="F18" s="157">
        <v>96.55</v>
      </c>
      <c r="G18" s="157">
        <v>99.7</v>
      </c>
      <c r="H18" s="157">
        <v>103.54</v>
      </c>
      <c r="I18" s="157">
        <v>105.08</v>
      </c>
      <c r="J18" s="157">
        <v>110.6</v>
      </c>
      <c r="K18" s="185"/>
      <c r="L18" s="141"/>
      <c r="M18" s="159" t="s">
        <v>342</v>
      </c>
      <c r="N18" s="160">
        <f t="shared" si="4"/>
        <v>1.8893918519976349E-2</v>
      </c>
      <c r="O18" s="160">
        <f t="shared" si="5"/>
        <v>-4.2641902776462404E-3</v>
      </c>
      <c r="P18" s="160">
        <f t="shared" si="0"/>
        <v>4.8043210461480079E-2</v>
      </c>
      <c r="Q18" s="180"/>
      <c r="R18" s="142"/>
      <c r="S18" s="141"/>
      <c r="T18" s="159" t="s">
        <v>342</v>
      </c>
      <c r="U18" s="174">
        <f t="shared" si="1"/>
        <v>0.40000000000000568</v>
      </c>
      <c r="V18" s="174">
        <f t="shared" si="1"/>
        <v>0.81000000000000227</v>
      </c>
      <c r="W18" s="163"/>
      <c r="Y18" s="170"/>
      <c r="Z18" s="166"/>
      <c r="AA18" s="166"/>
      <c r="AB18" s="167"/>
    </row>
    <row r="19" spans="1:28" ht="18" thickBot="1" x14ac:dyDescent="0.35">
      <c r="A19" s="134"/>
      <c r="B19" s="188" t="s">
        <v>343</v>
      </c>
      <c r="C19" s="189">
        <v>82.47</v>
      </c>
      <c r="D19" s="189">
        <v>88.05</v>
      </c>
      <c r="E19" s="189">
        <v>93.11</v>
      </c>
      <c r="F19" s="189">
        <v>96.92</v>
      </c>
      <c r="G19" s="189">
        <v>100</v>
      </c>
      <c r="H19" s="189">
        <v>103.8</v>
      </c>
      <c r="I19" s="189">
        <v>105.48</v>
      </c>
      <c r="J19" s="189">
        <v>111.41</v>
      </c>
      <c r="K19" s="190"/>
      <c r="L19" s="144"/>
      <c r="M19" s="161" t="s">
        <v>343</v>
      </c>
      <c r="N19" s="162">
        <f>H19/$H$10-1</f>
        <v>2.1452469986223077E-2</v>
      </c>
      <c r="O19" s="162">
        <f t="shared" si="5"/>
        <v>-4.7379891973842181E-4</v>
      </c>
      <c r="P19" s="162">
        <f t="shared" si="0"/>
        <v>5.571875296124329E-2</v>
      </c>
      <c r="Q19" s="181"/>
      <c r="R19" s="143"/>
      <c r="S19" s="141"/>
      <c r="T19" s="161" t="s">
        <v>343</v>
      </c>
      <c r="U19" s="178">
        <f>J8-I19</f>
        <v>0.42999999999999261</v>
      </c>
      <c r="V19" s="178">
        <f>K8-J19</f>
        <v>1.8500000000000085</v>
      </c>
      <c r="W19" s="164"/>
      <c r="Y19" s="172"/>
      <c r="Z19" s="168"/>
      <c r="AA19" s="168"/>
      <c r="AB19" s="169"/>
    </row>
    <row r="20" spans="1:28" ht="17.399999999999999" x14ac:dyDescent="0.3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</row>
    <row r="21" spans="1:28" ht="17.399999999999999" x14ac:dyDescent="0.3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2" spans="1:28" ht="17.399999999999999" x14ac:dyDescent="0.3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</row>
    <row r="23" spans="1:28" ht="17.399999999999999" x14ac:dyDescent="0.3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258" t="s">
        <v>383</v>
      </c>
      <c r="N23" s="258"/>
      <c r="O23" s="258"/>
      <c r="P23" s="258"/>
      <c r="Q23" s="258"/>
      <c r="R23" s="134"/>
      <c r="S23" s="134"/>
    </row>
    <row r="24" spans="1:28" ht="18" thickBot="1" x14ac:dyDescent="0.35">
      <c r="A24" s="134"/>
      <c r="B24" s="134"/>
      <c r="C24" s="134"/>
      <c r="D24" s="134"/>
      <c r="E24" s="134"/>
      <c r="F24" s="134"/>
      <c r="G24" s="134"/>
      <c r="H24" s="134"/>
      <c r="I24" s="134"/>
      <c r="J24" s="147"/>
      <c r="K24" s="147"/>
      <c r="L24" s="134"/>
      <c r="M24" s="134"/>
      <c r="N24" s="134"/>
      <c r="O24" s="134"/>
      <c r="P24" s="134"/>
      <c r="Q24" s="134"/>
      <c r="R24" s="134"/>
      <c r="S24" s="134"/>
    </row>
    <row r="25" spans="1:28" ht="18" thickBot="1" x14ac:dyDescent="0.35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255" t="s">
        <v>367</v>
      </c>
      <c r="N25" s="256"/>
      <c r="O25" s="256"/>
      <c r="P25" s="256"/>
      <c r="Q25" s="257"/>
      <c r="R25" s="134"/>
      <c r="S25" s="134"/>
    </row>
    <row r="26" spans="1:28" ht="18" thickBot="1" x14ac:dyDescent="0.3">
      <c r="M26" s="138"/>
      <c r="N26" s="138"/>
      <c r="O26" s="138"/>
      <c r="P26" s="138"/>
      <c r="Q26" s="138"/>
    </row>
    <row r="27" spans="1:28" ht="17.399999999999999" x14ac:dyDescent="0.25">
      <c r="M27" s="151" t="s">
        <v>320</v>
      </c>
      <c r="N27" s="152">
        <v>2019</v>
      </c>
      <c r="O27" s="152">
        <v>2020</v>
      </c>
      <c r="P27" s="152">
        <v>2021</v>
      </c>
      <c r="Q27" s="153">
        <v>2022</v>
      </c>
    </row>
    <row r="28" spans="1:28" x14ac:dyDescent="0.25">
      <c r="M28" s="159" t="s">
        <v>332</v>
      </c>
      <c r="N28" s="173"/>
      <c r="O28" s="160">
        <f>I28/$H$10-1</f>
        <v>-1</v>
      </c>
      <c r="P28" s="160">
        <f>J8/$I$9-1</f>
        <v>9.2433771679054644E-3</v>
      </c>
      <c r="Q28" s="197">
        <f t="shared" ref="Q28" si="6">K8/$J$12-1</f>
        <v>4.0610069827269335E-2</v>
      </c>
    </row>
    <row r="29" spans="1:28" x14ac:dyDescent="0.25">
      <c r="M29" s="159" t="s">
        <v>333</v>
      </c>
      <c r="N29" s="173"/>
      <c r="O29" s="160">
        <f>I9/$I$9-1</f>
        <v>0</v>
      </c>
      <c r="P29" s="160">
        <f t="shared" ref="P29:P32" si="7">J9/$I$9-1</f>
        <v>1.5627977892128886E-2</v>
      </c>
      <c r="Q29" s="160">
        <f>K9/$K$8-1</f>
        <v>1.6359838695309215E-2</v>
      </c>
    </row>
    <row r="30" spans="1:28" ht="17.399999999999999" x14ac:dyDescent="0.25">
      <c r="M30" s="159" t="s">
        <v>334</v>
      </c>
      <c r="N30" s="160">
        <f t="shared" ref="N30:N38" si="8">H30/$H$10-1</f>
        <v>-1</v>
      </c>
      <c r="O30" s="160">
        <f t="shared" ref="O30:O39" si="9">I10/$I$9-1</f>
        <v>5.6222603392415138E-3</v>
      </c>
      <c r="P30" s="160">
        <f t="shared" si="7"/>
        <v>2.0773775490756652E-2</v>
      </c>
      <c r="Q30" s="180"/>
      <c r="T30" s="198"/>
    </row>
    <row r="31" spans="1:28" ht="17.399999999999999" x14ac:dyDescent="0.25">
      <c r="M31" s="159" t="s">
        <v>335</v>
      </c>
      <c r="N31" s="160">
        <f t="shared" si="8"/>
        <v>-1</v>
      </c>
      <c r="O31" s="160">
        <f t="shared" si="9"/>
        <v>7.2422336573281232E-3</v>
      </c>
      <c r="P31" s="160">
        <f t="shared" si="7"/>
        <v>2.6872498570611913E-2</v>
      </c>
      <c r="Q31" s="180"/>
    </row>
    <row r="32" spans="1:28" ht="17.399999999999999" x14ac:dyDescent="0.25">
      <c r="M32" s="159" t="s">
        <v>336</v>
      </c>
      <c r="N32" s="160">
        <f t="shared" si="8"/>
        <v>-1</v>
      </c>
      <c r="O32" s="160">
        <f t="shared" si="9"/>
        <v>4.0022870211549044E-3</v>
      </c>
      <c r="P32" s="197">
        <f t="shared" si="7"/>
        <v>3.7164093767867445E-2</v>
      </c>
      <c r="Q32" s="180"/>
    </row>
    <row r="33" spans="13:17" ht="17.399999999999999" x14ac:dyDescent="0.25">
      <c r="M33" s="159" t="s">
        <v>337</v>
      </c>
      <c r="N33" s="160">
        <f t="shared" si="8"/>
        <v>-1</v>
      </c>
      <c r="O33" s="160">
        <f t="shared" si="9"/>
        <v>2.8587764436815988E-4</v>
      </c>
      <c r="P33" s="160">
        <f>J13/$J$12-1</f>
        <v>-5.5126791620729865E-4</v>
      </c>
      <c r="Q33" s="180"/>
    </row>
    <row r="34" spans="13:17" ht="17.399999999999999" x14ac:dyDescent="0.25">
      <c r="M34" s="159" t="s">
        <v>338</v>
      </c>
      <c r="N34" s="160">
        <f t="shared" si="8"/>
        <v>-1</v>
      </c>
      <c r="O34" s="160">
        <f t="shared" si="9"/>
        <v>2.8587764436815988E-4</v>
      </c>
      <c r="P34" s="160">
        <f t="shared" ref="P34:P39" si="10">J14/$J$12-1</f>
        <v>2.7563395810363822E-3</v>
      </c>
      <c r="Q34" s="180"/>
    </row>
    <row r="35" spans="13:17" ht="17.399999999999999" x14ac:dyDescent="0.25">
      <c r="M35" s="159" t="s">
        <v>339</v>
      </c>
      <c r="N35" s="160">
        <f t="shared" si="8"/>
        <v>-1</v>
      </c>
      <c r="O35" s="160">
        <f t="shared" si="9"/>
        <v>1.905850962453659E-4</v>
      </c>
      <c r="P35" s="160">
        <f t="shared" si="10"/>
        <v>7.1664829106945493E-3</v>
      </c>
      <c r="Q35" s="180"/>
    </row>
    <row r="36" spans="13:17" ht="17.399999999999999" x14ac:dyDescent="0.25">
      <c r="M36" s="159" t="s">
        <v>340</v>
      </c>
      <c r="N36" s="160">
        <f t="shared" si="8"/>
        <v>-1</v>
      </c>
      <c r="O36" s="160">
        <f t="shared" si="9"/>
        <v>3.3352391842957907E-3</v>
      </c>
      <c r="P36" s="160">
        <f t="shared" si="10"/>
        <v>1.1025358324145529E-2</v>
      </c>
      <c r="Q36" s="180"/>
    </row>
    <row r="37" spans="13:17" ht="17.399999999999999" x14ac:dyDescent="0.25">
      <c r="M37" s="159" t="s">
        <v>341</v>
      </c>
      <c r="N37" s="160">
        <f t="shared" si="8"/>
        <v>-1</v>
      </c>
      <c r="O37" s="160">
        <f t="shared" si="9"/>
        <v>2.7634838955594709E-3</v>
      </c>
      <c r="P37" s="160">
        <f t="shared" si="10"/>
        <v>1.1209114296214517E-2</v>
      </c>
      <c r="Q37" s="180"/>
    </row>
    <row r="38" spans="13:17" ht="17.399999999999999" x14ac:dyDescent="0.25">
      <c r="M38" s="159" t="s">
        <v>342</v>
      </c>
      <c r="N38" s="160">
        <f t="shared" si="8"/>
        <v>-1</v>
      </c>
      <c r="O38" s="160">
        <f t="shared" si="9"/>
        <v>1.3340956737182275E-3</v>
      </c>
      <c r="P38" s="160">
        <f t="shared" si="10"/>
        <v>1.6170525542080094E-2</v>
      </c>
      <c r="Q38" s="180"/>
    </row>
    <row r="39" spans="13:17" ht="18" thickBot="1" x14ac:dyDescent="0.3">
      <c r="M39" s="161" t="s">
        <v>343</v>
      </c>
      <c r="N39" s="162">
        <f>H39/$H$10-1</f>
        <v>-1</v>
      </c>
      <c r="O39" s="160">
        <f t="shared" si="9"/>
        <v>5.145797598627766E-3</v>
      </c>
      <c r="P39" s="160">
        <f t="shared" si="10"/>
        <v>2.3612642410878237E-2</v>
      </c>
      <c r="Q39" s="181"/>
    </row>
  </sheetData>
  <mergeCells count="6">
    <mergeCell ref="M25:Q25"/>
    <mergeCell ref="B5:K5"/>
    <mergeCell ref="M5:Q5"/>
    <mergeCell ref="T5:W5"/>
    <mergeCell ref="Y5:AB5"/>
    <mergeCell ref="M23:Q23"/>
  </mergeCells>
  <pageMargins left="0.7" right="0.7" top="0.75" bottom="0.75" header="0.3" footer="0.3"/>
  <pageSetup scale="54" orientation="landscape" r:id="rId1"/>
  <colBreaks count="1" manualBreakCount="1">
    <brk id="19" max="2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DBDEB-54A5-4CE1-A03C-9BD12E385786}">
  <dimension ref="A1:AI29"/>
  <sheetViews>
    <sheetView showGridLines="0" tabSelected="1" zoomScaleNormal="100" zoomScaleSheetLayoutView="115" workbookViewId="0">
      <pane xSplit="2" topLeftCell="C1" activePane="topRight" state="frozen"/>
      <selection pane="topRight" activeCell="D2" sqref="D2:AD2"/>
    </sheetView>
  </sheetViews>
  <sheetFormatPr baseColWidth="10" defaultRowHeight="13.8" x14ac:dyDescent="0.25"/>
  <cols>
    <col min="1" max="1" width="3.8984375" customWidth="1"/>
    <col min="2" max="2" width="16.8984375" bestFit="1" customWidth="1"/>
    <col min="3" max="3" width="14.3984375" customWidth="1"/>
    <col min="4" max="4" width="13.19921875" customWidth="1"/>
    <col min="5" max="5" width="13.5" customWidth="1"/>
    <col min="6" max="6" width="12.09765625" customWidth="1"/>
    <col min="7" max="7" width="13.19921875" customWidth="1"/>
    <col min="8" max="8" width="15.19921875" customWidth="1"/>
    <col min="9" max="9" width="13.8984375" customWidth="1"/>
    <col min="10" max="11" width="13.5" customWidth="1"/>
    <col min="12" max="12" width="3" customWidth="1"/>
    <col min="13" max="13" width="12.5" bestFit="1" customWidth="1"/>
    <col min="14" max="14" width="12.5" customWidth="1"/>
    <col min="15" max="15" width="14.3984375" customWidth="1"/>
    <col min="16" max="16" width="3.8984375" customWidth="1"/>
    <col min="17" max="17" width="13.09765625" customWidth="1"/>
    <col min="18" max="18" width="9" customWidth="1"/>
    <col min="19" max="19" width="10.5" customWidth="1"/>
    <col min="20" max="20" width="13.3984375" customWidth="1"/>
    <col min="21" max="21" width="6" customWidth="1"/>
    <col min="22" max="22" width="9.8984375" customWidth="1"/>
    <col min="23" max="23" width="3.5" customWidth="1"/>
    <col min="25" max="25" width="13.8984375" customWidth="1"/>
    <col min="26" max="26" width="10.59765625" customWidth="1"/>
    <col min="28" max="28" width="6" customWidth="1"/>
    <col min="29" max="29" width="11" customWidth="1"/>
    <col min="31" max="31" width="13" customWidth="1"/>
    <col min="34" max="34" width="11.59765625" bestFit="1" customWidth="1"/>
  </cols>
  <sheetData>
    <row r="1" spans="1:35" ht="30" customHeight="1" x14ac:dyDescent="0.3">
      <c r="A1" s="134"/>
      <c r="B1" s="279"/>
      <c r="C1" s="283" t="s">
        <v>388</v>
      </c>
      <c r="D1" s="282" t="s">
        <v>392</v>
      </c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3" t="s">
        <v>390</v>
      </c>
      <c r="AF1" s="281" t="s">
        <v>393</v>
      </c>
    </row>
    <row r="2" spans="1:35" ht="30" customHeight="1" x14ac:dyDescent="0.3">
      <c r="A2" s="134"/>
      <c r="B2" s="279"/>
      <c r="C2" s="283" t="s">
        <v>389</v>
      </c>
      <c r="D2" s="280" t="s">
        <v>317</v>
      </c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3" t="s">
        <v>391</v>
      </c>
      <c r="AF2" s="281">
        <v>1</v>
      </c>
    </row>
    <row r="3" spans="1:35" ht="18" customHeight="1" x14ac:dyDescent="0.3">
      <c r="A3" s="134"/>
      <c r="B3" s="134"/>
      <c r="C3" s="134"/>
      <c r="D3" s="134"/>
      <c r="E3" s="134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</row>
    <row r="4" spans="1:35" ht="18" thickBot="1" x14ac:dyDescent="0.3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</row>
    <row r="5" spans="1:35" ht="32.25" customHeight="1" thickBot="1" x14ac:dyDescent="0.35">
      <c r="A5" s="134"/>
      <c r="B5" s="255" t="s">
        <v>318</v>
      </c>
      <c r="C5" s="256"/>
      <c r="D5" s="256"/>
      <c r="E5" s="256"/>
      <c r="F5" s="256"/>
      <c r="G5" s="256"/>
      <c r="H5" s="256"/>
      <c r="I5" s="256"/>
      <c r="J5" s="256"/>
      <c r="K5" s="257"/>
      <c r="L5" s="135"/>
      <c r="M5" s="259" t="s">
        <v>384</v>
      </c>
      <c r="N5" s="256"/>
      <c r="O5" s="257"/>
      <c r="P5" s="136"/>
      <c r="Q5" s="255" t="s">
        <v>367</v>
      </c>
      <c r="R5" s="256"/>
      <c r="S5" s="256"/>
      <c r="T5" s="257"/>
      <c r="U5" s="136"/>
      <c r="V5" s="136"/>
      <c r="W5" s="135"/>
      <c r="X5" s="255" t="s">
        <v>368</v>
      </c>
      <c r="Y5" s="256"/>
      <c r="Z5" s="256"/>
      <c r="AA5" s="257"/>
      <c r="AC5" s="255" t="s">
        <v>319</v>
      </c>
      <c r="AD5" s="256"/>
      <c r="AE5" s="256"/>
      <c r="AF5" s="257"/>
    </row>
    <row r="6" spans="1:35" ht="18" thickBot="1" x14ac:dyDescent="0.35">
      <c r="A6" s="134"/>
      <c r="B6" s="137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  <c r="Q6" s="138"/>
      <c r="R6" s="138"/>
      <c r="S6" s="138"/>
      <c r="T6" s="138"/>
      <c r="U6" s="139"/>
      <c r="V6" s="139"/>
      <c r="W6" s="138"/>
      <c r="X6" s="68"/>
      <c r="Y6" s="68"/>
      <c r="Z6" s="68"/>
      <c r="AA6" s="68"/>
    </row>
    <row r="7" spans="1:35" ht="17.399999999999999" x14ac:dyDescent="0.3">
      <c r="A7" s="134"/>
      <c r="B7" s="151" t="s">
        <v>320</v>
      </c>
      <c r="C7" s="152" t="s">
        <v>321</v>
      </c>
      <c r="D7" s="152" t="s">
        <v>322</v>
      </c>
      <c r="E7" s="152" t="s">
        <v>323</v>
      </c>
      <c r="F7" s="152" t="s">
        <v>324</v>
      </c>
      <c r="G7" s="152" t="s">
        <v>325</v>
      </c>
      <c r="H7" s="152" t="s">
        <v>326</v>
      </c>
      <c r="I7" s="152" t="s">
        <v>327</v>
      </c>
      <c r="J7" s="182" t="s">
        <v>377</v>
      </c>
      <c r="K7" s="183">
        <v>2022</v>
      </c>
      <c r="L7" s="135"/>
      <c r="M7" s="151" t="s">
        <v>320</v>
      </c>
      <c r="N7" s="152">
        <v>2019</v>
      </c>
      <c r="O7" s="152">
        <v>2020</v>
      </c>
      <c r="P7" s="140"/>
      <c r="Q7" s="151" t="s">
        <v>320</v>
      </c>
      <c r="R7" s="152">
        <v>2020</v>
      </c>
      <c r="S7" s="152">
        <v>2021</v>
      </c>
      <c r="T7" s="153">
        <v>2022</v>
      </c>
      <c r="U7" s="140"/>
      <c r="V7" s="140"/>
      <c r="W7" s="135"/>
      <c r="X7" s="175" t="s">
        <v>320</v>
      </c>
      <c r="Y7" s="176">
        <v>2020</v>
      </c>
      <c r="Z7" s="176">
        <v>2021</v>
      </c>
      <c r="AA7" s="177">
        <v>2022</v>
      </c>
      <c r="AC7" s="154" t="s">
        <v>328</v>
      </c>
      <c r="AD7" s="155" t="s">
        <v>329</v>
      </c>
      <c r="AE7" s="155" t="s">
        <v>330</v>
      </c>
      <c r="AF7" s="156" t="s">
        <v>331</v>
      </c>
    </row>
    <row r="8" spans="1:35" ht="17.399999999999999" x14ac:dyDescent="0.3">
      <c r="A8" s="134"/>
      <c r="B8" s="184" t="s">
        <v>332</v>
      </c>
      <c r="C8" s="157">
        <v>79.95</v>
      </c>
      <c r="D8" s="157">
        <v>83</v>
      </c>
      <c r="E8" s="157">
        <v>89.19</v>
      </c>
      <c r="F8" s="157">
        <v>94.07</v>
      </c>
      <c r="G8" s="157">
        <v>97.53</v>
      </c>
      <c r="H8" s="157">
        <v>100.6</v>
      </c>
      <c r="I8" s="157">
        <v>104.24</v>
      </c>
      <c r="J8" s="157">
        <v>105.91</v>
      </c>
      <c r="K8" s="216">
        <v>113.26</v>
      </c>
      <c r="L8" s="141"/>
      <c r="M8" s="159" t="s">
        <v>332</v>
      </c>
      <c r="N8" s="173"/>
      <c r="O8" s="160">
        <f>I8/$H$10-1</f>
        <v>2.5782326313717574E-2</v>
      </c>
      <c r="P8" s="142"/>
      <c r="Q8" s="159" t="s">
        <v>332</v>
      </c>
      <c r="R8" s="160"/>
      <c r="S8" s="160">
        <f>J8/$I$9-1</f>
        <v>9.2433771679054644E-3</v>
      </c>
      <c r="T8" s="201">
        <f t="shared" ref="T8" si="0">K8/$J$12-1</f>
        <v>4.0610069827269335E-2</v>
      </c>
      <c r="U8" s="142"/>
      <c r="W8" s="141"/>
      <c r="X8" s="159" t="s">
        <v>332</v>
      </c>
      <c r="Y8" s="174">
        <f>I9-I8</f>
        <v>0.70000000000000284</v>
      </c>
      <c r="Z8" s="174">
        <f>J9-J8</f>
        <v>0.67000000000000171</v>
      </c>
      <c r="AA8" s="174">
        <f>K9-K8</f>
        <v>1.8529153306307222</v>
      </c>
      <c r="AC8" s="170">
        <v>2014</v>
      </c>
      <c r="AD8" s="165">
        <v>20533.333333333332</v>
      </c>
      <c r="AE8" s="165">
        <v>616000</v>
      </c>
      <c r="AF8" s="171">
        <v>4.4953350296861802E-2</v>
      </c>
      <c r="AH8" s="149"/>
      <c r="AI8" s="148"/>
    </row>
    <row r="9" spans="1:35" ht="17.399999999999999" x14ac:dyDescent="0.3">
      <c r="A9" s="134"/>
      <c r="B9" s="186" t="s">
        <v>333</v>
      </c>
      <c r="C9" s="158">
        <v>80.45</v>
      </c>
      <c r="D9" s="158">
        <v>83.96</v>
      </c>
      <c r="E9" s="158">
        <v>90.33</v>
      </c>
      <c r="F9" s="158">
        <v>95.01</v>
      </c>
      <c r="G9" s="158">
        <v>98.22</v>
      </c>
      <c r="H9" s="158">
        <v>101.18</v>
      </c>
      <c r="I9" s="158">
        <v>104.94</v>
      </c>
      <c r="J9" s="158">
        <v>106.58</v>
      </c>
      <c r="K9" s="216">
        <v>115.11291533063073</v>
      </c>
      <c r="L9" s="141"/>
      <c r="M9" s="159" t="s">
        <v>333</v>
      </c>
      <c r="N9" s="173"/>
      <c r="O9" s="199">
        <f>I9/$H$10-1</f>
        <v>3.2670734107459021E-2</v>
      </c>
      <c r="P9" s="143"/>
      <c r="Q9" s="159" t="s">
        <v>333</v>
      </c>
      <c r="R9" s="160">
        <f t="shared" ref="R9:R19" si="1">I9/$I$9-1</f>
        <v>0</v>
      </c>
      <c r="S9" s="160">
        <f>J9/$I$9-1</f>
        <v>1.5627977892128886E-2</v>
      </c>
      <c r="T9" s="179">
        <f>K9/K8-1</f>
        <v>1.6359838695309215E-2</v>
      </c>
      <c r="U9" s="143"/>
      <c r="V9" s="143"/>
      <c r="W9" s="141"/>
      <c r="X9" s="159" t="s">
        <v>333</v>
      </c>
      <c r="Y9" s="174">
        <f t="shared" ref="Y9:Y18" si="2">I10-I9</f>
        <v>0.59000000000000341</v>
      </c>
      <c r="Z9" s="174">
        <f t="shared" ref="Z9:Z18" si="3">J10-J9</f>
        <v>0.54000000000000625</v>
      </c>
      <c r="AA9" s="174">
        <f>K10-K9</f>
        <v>1.1470846693692778</v>
      </c>
      <c r="AC9" s="170">
        <v>2015</v>
      </c>
      <c r="AD9" s="165">
        <f t="shared" ref="AD9:AD14" si="4">AE9/30</f>
        <v>21478.333333333332</v>
      </c>
      <c r="AE9" s="165">
        <v>644350</v>
      </c>
      <c r="AF9" s="171">
        <f t="shared" ref="AF9:AF16" si="5">(AD9/AD8)-1</f>
        <v>4.6022727272727382E-2</v>
      </c>
      <c r="AH9" s="149"/>
    </row>
    <row r="10" spans="1:35" ht="17.399999999999999" x14ac:dyDescent="0.3">
      <c r="A10" s="134"/>
      <c r="B10" s="184" t="s">
        <v>334</v>
      </c>
      <c r="C10" s="157">
        <v>80.77</v>
      </c>
      <c r="D10" s="157">
        <v>84.45</v>
      </c>
      <c r="E10" s="157">
        <v>91.18</v>
      </c>
      <c r="F10" s="157">
        <v>95.46</v>
      </c>
      <c r="G10" s="157">
        <v>98.45</v>
      </c>
      <c r="H10" s="157">
        <v>101.62</v>
      </c>
      <c r="I10" s="157">
        <v>105.53</v>
      </c>
      <c r="J10" s="157">
        <v>107.12</v>
      </c>
      <c r="K10" s="216">
        <v>116.26</v>
      </c>
      <c r="L10" s="141"/>
      <c r="M10" s="159" t="s">
        <v>334</v>
      </c>
      <c r="N10" s="160">
        <f t="shared" ref="N10:N18" si="6">H10/$H$10-1</f>
        <v>0</v>
      </c>
      <c r="O10" s="160"/>
      <c r="P10" s="142"/>
      <c r="Q10" s="159" t="s">
        <v>334</v>
      </c>
      <c r="R10" s="160">
        <f t="shared" si="1"/>
        <v>5.6222603392415138E-3</v>
      </c>
      <c r="S10" s="160">
        <f>J10/$I$9-1</f>
        <v>2.0773775490756652E-2</v>
      </c>
      <c r="T10" s="179">
        <f>K10/K8-1</f>
        <v>2.6487727352993096E-2</v>
      </c>
      <c r="U10" s="142"/>
      <c r="V10" s="212" t="s">
        <v>387</v>
      </c>
      <c r="W10" s="141"/>
      <c r="X10" s="159" t="s">
        <v>334</v>
      </c>
      <c r="Y10" s="174">
        <f t="shared" si="2"/>
        <v>0.17000000000000171</v>
      </c>
      <c r="Z10" s="174">
        <f t="shared" si="3"/>
        <v>0.64000000000000057</v>
      </c>
      <c r="AA10" s="174">
        <f>K11-K10</f>
        <v>1.4499999999999886</v>
      </c>
      <c r="AC10" s="170">
        <v>2016</v>
      </c>
      <c r="AD10" s="165">
        <f t="shared" si="4"/>
        <v>22981.833333333332</v>
      </c>
      <c r="AE10" s="165">
        <v>689455</v>
      </c>
      <c r="AF10" s="171">
        <f t="shared" si="5"/>
        <v>7.0000775975789464E-2</v>
      </c>
      <c r="AH10" s="149"/>
    </row>
    <row r="11" spans="1:35" ht="17.399999999999999" x14ac:dyDescent="0.3">
      <c r="A11" s="134"/>
      <c r="B11" s="186" t="s">
        <v>335</v>
      </c>
      <c r="C11" s="158">
        <v>81.14</v>
      </c>
      <c r="D11" s="158">
        <v>84.9</v>
      </c>
      <c r="E11" s="158">
        <v>91.63</v>
      </c>
      <c r="F11" s="158">
        <v>95.91</v>
      </c>
      <c r="G11" s="158">
        <v>98.91</v>
      </c>
      <c r="H11" s="158">
        <v>102.12</v>
      </c>
      <c r="I11" s="158">
        <v>105.7</v>
      </c>
      <c r="J11" s="158">
        <v>107.76</v>
      </c>
      <c r="K11" s="216">
        <v>117.71</v>
      </c>
      <c r="L11" s="141"/>
      <c r="M11" s="159" t="s">
        <v>335</v>
      </c>
      <c r="N11" s="160">
        <f t="shared" si="6"/>
        <v>4.9202912812438271E-3</v>
      </c>
      <c r="O11" s="160"/>
      <c r="P11" s="143"/>
      <c r="Q11" s="159" t="s">
        <v>335</v>
      </c>
      <c r="R11" s="160">
        <f t="shared" si="1"/>
        <v>7.2422336573281232E-3</v>
      </c>
      <c r="S11" s="160">
        <f>J11/$I$9-1</f>
        <v>2.6872498570611913E-2</v>
      </c>
      <c r="T11" s="201">
        <f>K11/K8-1</f>
        <v>3.9290128906939614E-2</v>
      </c>
      <c r="U11" s="143"/>
      <c r="V11" s="211">
        <f>(1+T8)*(1+S12)*(1+T11)-1</f>
        <v>0.12168858395273485</v>
      </c>
      <c r="W11" s="141"/>
      <c r="X11" s="159" t="s">
        <v>335</v>
      </c>
      <c r="Y11" s="174">
        <f t="shared" si="2"/>
        <v>-0.34000000000000341</v>
      </c>
      <c r="Z11" s="174">
        <f t="shared" si="3"/>
        <v>1.0799999999999983</v>
      </c>
      <c r="AA11" s="174">
        <f t="shared" ref="AA11:AA12" si="7">K12-K11</f>
        <v>0.99000000000000909</v>
      </c>
      <c r="AC11" s="170">
        <v>2017</v>
      </c>
      <c r="AD11" s="165">
        <f t="shared" si="4"/>
        <v>24590.566666666666</v>
      </c>
      <c r="AE11" s="165">
        <v>737717</v>
      </c>
      <c r="AF11" s="171">
        <f t="shared" si="5"/>
        <v>7.0000217563147782E-2</v>
      </c>
    </row>
    <row r="12" spans="1:35" ht="17.399999999999999" x14ac:dyDescent="0.3">
      <c r="A12" s="134"/>
      <c r="B12" s="184" t="s">
        <v>336</v>
      </c>
      <c r="C12" s="157">
        <v>81.53</v>
      </c>
      <c r="D12" s="157">
        <v>85.12</v>
      </c>
      <c r="E12" s="157">
        <v>92.1</v>
      </c>
      <c r="F12" s="157">
        <v>96.12</v>
      </c>
      <c r="G12" s="157">
        <v>99.16</v>
      </c>
      <c r="H12" s="157">
        <v>102.44</v>
      </c>
      <c r="I12" s="157">
        <v>105.36</v>
      </c>
      <c r="J12" s="157">
        <v>108.84</v>
      </c>
      <c r="K12" s="216">
        <v>118.7</v>
      </c>
      <c r="L12" s="141"/>
      <c r="M12" s="159" t="s">
        <v>336</v>
      </c>
      <c r="N12" s="160">
        <f t="shared" si="6"/>
        <v>8.0692777012398853E-3</v>
      </c>
      <c r="O12" s="160"/>
      <c r="P12" s="142"/>
      <c r="Q12" s="159" t="s">
        <v>336</v>
      </c>
      <c r="R12" s="160">
        <f t="shared" si="1"/>
        <v>4.0022870211549044E-3</v>
      </c>
      <c r="S12" s="200">
        <f>J12/$I$9-1</f>
        <v>3.7164093767867445E-2</v>
      </c>
      <c r="T12" s="179">
        <f>K12/$K$11-1</f>
        <v>8.410500382295627E-3</v>
      </c>
      <c r="U12" s="142"/>
      <c r="V12" s="142"/>
      <c r="W12" s="141"/>
      <c r="X12" s="159" t="s">
        <v>336</v>
      </c>
      <c r="Y12" s="174">
        <f t="shared" si="2"/>
        <v>-0.39000000000000057</v>
      </c>
      <c r="Z12" s="174">
        <f t="shared" si="3"/>
        <v>-6.0000000000002274E-2</v>
      </c>
      <c r="AA12" s="174">
        <f t="shared" si="7"/>
        <v>0.60999999999999943</v>
      </c>
      <c r="AC12" s="170">
        <v>2018</v>
      </c>
      <c r="AD12" s="165">
        <f t="shared" si="4"/>
        <v>26041.4</v>
      </c>
      <c r="AE12" s="165">
        <v>781242</v>
      </c>
      <c r="AF12" s="171">
        <f t="shared" si="5"/>
        <v>5.899958927339366E-2</v>
      </c>
    </row>
    <row r="13" spans="1:35" ht="17.399999999999999" x14ac:dyDescent="0.3">
      <c r="A13" s="134"/>
      <c r="B13" s="186" t="s">
        <v>337</v>
      </c>
      <c r="C13" s="158">
        <v>81.61</v>
      </c>
      <c r="D13" s="158">
        <v>85.21</v>
      </c>
      <c r="E13" s="158">
        <v>92.54</v>
      </c>
      <c r="F13" s="158">
        <v>96.23</v>
      </c>
      <c r="G13" s="158">
        <v>99.31</v>
      </c>
      <c r="H13" s="158">
        <v>102.71</v>
      </c>
      <c r="I13" s="158">
        <v>104.97</v>
      </c>
      <c r="J13" s="158">
        <v>108.78</v>
      </c>
      <c r="K13" s="217">
        <v>119.31</v>
      </c>
      <c r="L13" s="141"/>
      <c r="M13" s="159" t="s">
        <v>337</v>
      </c>
      <c r="N13" s="160">
        <f t="shared" si="6"/>
        <v>1.0726234993111428E-2</v>
      </c>
      <c r="O13" s="160"/>
      <c r="P13" s="143"/>
      <c r="Q13" s="159" t="s">
        <v>337</v>
      </c>
      <c r="R13" s="160">
        <f t="shared" si="1"/>
        <v>2.8587764436815988E-4</v>
      </c>
      <c r="S13" s="160">
        <f>J13/$J$12-1</f>
        <v>-5.5126791620729865E-4</v>
      </c>
      <c r="T13" s="179">
        <f>K13/$K$11-1</f>
        <v>1.3592727890578526E-2</v>
      </c>
      <c r="U13" s="143"/>
      <c r="V13" s="143"/>
      <c r="W13" s="141"/>
      <c r="X13" s="159" t="s">
        <v>337</v>
      </c>
      <c r="Y13" s="174">
        <f t="shared" si="2"/>
        <v>0</v>
      </c>
      <c r="Z13" s="174">
        <f t="shared" si="3"/>
        <v>0.35999999999999943</v>
      </c>
      <c r="AA13" s="193">
        <f>K14-K13</f>
        <v>0.95999999999999375</v>
      </c>
      <c r="AC13" s="170">
        <v>2019</v>
      </c>
      <c r="AD13" s="165">
        <f t="shared" si="4"/>
        <v>27603.866666666665</v>
      </c>
      <c r="AE13" s="165">
        <v>828116</v>
      </c>
      <c r="AF13" s="171">
        <f t="shared" si="5"/>
        <v>5.9999334393184167E-2</v>
      </c>
    </row>
    <row r="14" spans="1:35" ht="17.399999999999999" x14ac:dyDescent="0.3">
      <c r="A14" s="134"/>
      <c r="B14" s="184" t="s">
        <v>338</v>
      </c>
      <c r="C14" s="157">
        <v>81.73</v>
      </c>
      <c r="D14" s="157">
        <v>85.37</v>
      </c>
      <c r="E14" s="157">
        <v>93.02</v>
      </c>
      <c r="F14" s="157">
        <v>96.18</v>
      </c>
      <c r="G14" s="157">
        <v>99.18</v>
      </c>
      <c r="H14" s="157">
        <v>102.94</v>
      </c>
      <c r="I14" s="157">
        <v>104.97</v>
      </c>
      <c r="J14" s="157">
        <v>109.14</v>
      </c>
      <c r="K14" s="217">
        <v>120.27</v>
      </c>
      <c r="L14" s="141"/>
      <c r="M14" s="159" t="s">
        <v>338</v>
      </c>
      <c r="N14" s="160">
        <f t="shared" si="6"/>
        <v>1.2989568982483712E-2</v>
      </c>
      <c r="O14" s="160"/>
      <c r="P14" s="142"/>
      <c r="Q14" s="159" t="s">
        <v>338</v>
      </c>
      <c r="R14" s="160">
        <f t="shared" si="1"/>
        <v>2.8587764436815988E-4</v>
      </c>
      <c r="S14" s="160">
        <f>J14/$J$12-1</f>
        <v>2.7563395810363822E-3</v>
      </c>
      <c r="T14" s="179">
        <f>K14/$K$11-1</f>
        <v>2.1748364624925687E-2</v>
      </c>
      <c r="U14" s="142"/>
      <c r="V14" s="142"/>
      <c r="W14" s="141"/>
      <c r="X14" s="159" t="s">
        <v>338</v>
      </c>
      <c r="Y14" s="174">
        <f t="shared" si="2"/>
        <v>-1.0000000000005116E-2</v>
      </c>
      <c r="Z14" s="174">
        <f t="shared" si="3"/>
        <v>0.48000000000000398</v>
      </c>
      <c r="AA14" s="163"/>
      <c r="AC14" s="170">
        <v>2020</v>
      </c>
      <c r="AD14" s="165">
        <f t="shared" si="4"/>
        <v>29260.1</v>
      </c>
      <c r="AE14" s="165">
        <v>877803</v>
      </c>
      <c r="AF14" s="171">
        <f t="shared" si="5"/>
        <v>6.0000048302411679E-2</v>
      </c>
    </row>
    <row r="15" spans="1:35" ht="17.399999999999999" x14ac:dyDescent="0.3">
      <c r="A15" s="134"/>
      <c r="B15" s="186" t="s">
        <v>339</v>
      </c>
      <c r="C15" s="158">
        <v>81.900000000000006</v>
      </c>
      <c r="D15" s="158">
        <v>85.78</v>
      </c>
      <c r="E15" s="158">
        <v>92.73</v>
      </c>
      <c r="F15" s="158">
        <v>96.32</v>
      </c>
      <c r="G15" s="158">
        <v>99.3</v>
      </c>
      <c r="H15" s="158">
        <v>103.03</v>
      </c>
      <c r="I15" s="158">
        <v>104.96</v>
      </c>
      <c r="J15" s="158">
        <v>109.62</v>
      </c>
      <c r="K15" s="217">
        <f>'INDICE IPC 2022'!U17</f>
        <v>121.5</v>
      </c>
      <c r="L15" s="141"/>
      <c r="M15" s="159" t="s">
        <v>339</v>
      </c>
      <c r="N15" s="160">
        <f t="shared" si="6"/>
        <v>1.3875221413107708E-2</v>
      </c>
      <c r="O15" s="160"/>
      <c r="P15" s="143"/>
      <c r="Q15" s="159" t="s">
        <v>339</v>
      </c>
      <c r="R15" s="160">
        <f t="shared" si="1"/>
        <v>1.905850962453659E-4</v>
      </c>
      <c r="S15" s="160">
        <f>J15/$J$12-1</f>
        <v>7.1664829106945493E-3</v>
      </c>
      <c r="T15" s="201">
        <f>K15/$K$11-1</f>
        <v>3.2197774190807937E-2</v>
      </c>
      <c r="U15" s="143"/>
      <c r="V15" s="213">
        <f>K15/$K$11-1</f>
        <v>3.2197774190807937E-2</v>
      </c>
      <c r="W15" s="141"/>
      <c r="X15" s="159" t="s">
        <v>339</v>
      </c>
      <c r="Y15" s="174">
        <f t="shared" si="2"/>
        <v>0.33000000000001251</v>
      </c>
      <c r="Z15" s="174">
        <f t="shared" si="3"/>
        <v>0.42000000000000171</v>
      </c>
      <c r="AA15" s="163"/>
      <c r="AC15" s="170">
        <v>2021</v>
      </c>
      <c r="AD15" s="165">
        <f>AE15/30</f>
        <v>30284.2</v>
      </c>
      <c r="AE15" s="165">
        <v>908526</v>
      </c>
      <c r="AF15" s="171">
        <f t="shared" si="5"/>
        <v>3.4999880383183912E-2</v>
      </c>
    </row>
    <row r="16" spans="1:35" ht="17.399999999999999" x14ac:dyDescent="0.3">
      <c r="A16" s="134"/>
      <c r="B16" s="184" t="s">
        <v>340</v>
      </c>
      <c r="C16" s="157">
        <v>82.01</v>
      </c>
      <c r="D16" s="157">
        <v>86.39</v>
      </c>
      <c r="E16" s="157">
        <v>92.68</v>
      </c>
      <c r="F16" s="157">
        <v>96.36</v>
      </c>
      <c r="G16" s="157">
        <v>99.47</v>
      </c>
      <c r="H16" s="157">
        <v>103.26</v>
      </c>
      <c r="I16" s="157">
        <v>105.29</v>
      </c>
      <c r="J16" s="157">
        <v>110.04</v>
      </c>
      <c r="K16" s="216">
        <v>122.63</v>
      </c>
      <c r="L16" s="141"/>
      <c r="M16" s="159" t="s">
        <v>340</v>
      </c>
      <c r="N16" s="160">
        <f t="shared" si="6"/>
        <v>1.6138555402479771E-2</v>
      </c>
      <c r="O16" s="160"/>
      <c r="P16" s="142"/>
      <c r="Q16" s="159" t="s">
        <v>340</v>
      </c>
      <c r="R16" s="160">
        <f t="shared" si="1"/>
        <v>3.3352391842957907E-3</v>
      </c>
      <c r="S16" s="160">
        <f t="shared" ref="S16:S19" si="8">J16/$J$12-1</f>
        <v>1.1025358324145529E-2</v>
      </c>
      <c r="T16" s="179">
        <f>K16/$K$15-1</f>
        <v>9.3004115226336115E-3</v>
      </c>
      <c r="U16" s="142"/>
      <c r="V16" s="142"/>
      <c r="W16" s="141"/>
      <c r="X16" s="159" t="s">
        <v>340</v>
      </c>
      <c r="Y16" s="174">
        <f t="shared" si="2"/>
        <v>-6.0000000000002274E-2</v>
      </c>
      <c r="Z16" s="174">
        <f t="shared" si="3"/>
        <v>1.9999999999996021E-2</v>
      </c>
      <c r="AA16" s="163"/>
      <c r="AC16" s="194">
        <v>2022</v>
      </c>
      <c r="AD16" s="195">
        <f>AE16/30</f>
        <v>33333.333333333336</v>
      </c>
      <c r="AE16" s="195">
        <v>1000000</v>
      </c>
      <c r="AF16" s="196">
        <f t="shared" si="5"/>
        <v>0.10068396501586085</v>
      </c>
    </row>
    <row r="17" spans="1:32" ht="17.399999999999999" x14ac:dyDescent="0.3">
      <c r="A17" s="134"/>
      <c r="B17" s="186" t="s">
        <v>341</v>
      </c>
      <c r="C17" s="158">
        <v>82.14</v>
      </c>
      <c r="D17" s="158">
        <v>86.98</v>
      </c>
      <c r="E17" s="158">
        <v>92.62</v>
      </c>
      <c r="F17" s="158">
        <v>96.37</v>
      </c>
      <c r="G17" s="158">
        <v>99.59</v>
      </c>
      <c r="H17" s="158">
        <v>103.43</v>
      </c>
      <c r="I17" s="158">
        <v>105.23</v>
      </c>
      <c r="J17" s="158">
        <v>110.06</v>
      </c>
      <c r="K17" s="218">
        <v>123.51</v>
      </c>
      <c r="L17" s="141"/>
      <c r="M17" s="159" t="s">
        <v>341</v>
      </c>
      <c r="N17" s="160">
        <f t="shared" si="6"/>
        <v>1.7811454438102725E-2</v>
      </c>
      <c r="O17" s="160"/>
      <c r="P17" s="143"/>
      <c r="Q17" s="159" t="s">
        <v>341</v>
      </c>
      <c r="R17" s="160">
        <f t="shared" si="1"/>
        <v>2.7634838955594709E-3</v>
      </c>
      <c r="S17" s="160">
        <f t="shared" si="8"/>
        <v>1.1209114296214517E-2</v>
      </c>
      <c r="T17" s="179">
        <f>K17/$K$15-1</f>
        <v>1.654320987654323E-2</v>
      </c>
      <c r="U17" s="143"/>
      <c r="V17" s="143"/>
      <c r="W17" s="141"/>
      <c r="X17" s="159" t="s">
        <v>341</v>
      </c>
      <c r="Y17" s="174">
        <f t="shared" si="2"/>
        <v>-0.15000000000000568</v>
      </c>
      <c r="Z17" s="174">
        <f t="shared" si="3"/>
        <v>0.53999999999999204</v>
      </c>
      <c r="AA17" s="163"/>
      <c r="AC17" s="170"/>
      <c r="AD17" s="166"/>
      <c r="AE17" s="166"/>
      <c r="AF17" s="167"/>
    </row>
    <row r="18" spans="1:32" ht="17.399999999999999" x14ac:dyDescent="0.3">
      <c r="A18" s="134"/>
      <c r="B18" s="184" t="s">
        <v>342</v>
      </c>
      <c r="C18" s="157">
        <v>82.25</v>
      </c>
      <c r="D18" s="157">
        <v>87.51</v>
      </c>
      <c r="E18" s="157">
        <v>92.73</v>
      </c>
      <c r="F18" s="157">
        <v>96.55</v>
      </c>
      <c r="G18" s="157">
        <v>99.7</v>
      </c>
      <c r="H18" s="157">
        <v>103.54</v>
      </c>
      <c r="I18" s="157">
        <v>105.08</v>
      </c>
      <c r="J18" s="157">
        <v>110.6</v>
      </c>
      <c r="K18" s="185"/>
      <c r="L18" s="141"/>
      <c r="M18" s="159" t="s">
        <v>342</v>
      </c>
      <c r="N18" s="160">
        <f t="shared" si="6"/>
        <v>1.8893918519976349E-2</v>
      </c>
      <c r="O18" s="160"/>
      <c r="P18" s="142"/>
      <c r="Q18" s="159" t="s">
        <v>342</v>
      </c>
      <c r="R18" s="160">
        <f t="shared" si="1"/>
        <v>1.3340956737182275E-3</v>
      </c>
      <c r="S18" s="160">
        <f t="shared" si="8"/>
        <v>1.6170525542080094E-2</v>
      </c>
      <c r="T18" s="180"/>
      <c r="U18" s="142"/>
      <c r="V18" s="142"/>
      <c r="W18" s="141"/>
      <c r="X18" s="159" t="s">
        <v>342</v>
      </c>
      <c r="Y18" s="174">
        <f t="shared" si="2"/>
        <v>0.40000000000000568</v>
      </c>
      <c r="Z18" s="174">
        <f t="shared" si="3"/>
        <v>0.81000000000000227</v>
      </c>
      <c r="AA18" s="163"/>
      <c r="AC18" s="170"/>
      <c r="AD18" s="166"/>
      <c r="AE18" s="166"/>
      <c r="AF18" s="167"/>
    </row>
    <row r="19" spans="1:32" ht="18" thickBot="1" x14ac:dyDescent="0.35">
      <c r="A19" s="134"/>
      <c r="B19" s="188" t="s">
        <v>343</v>
      </c>
      <c r="C19" s="189">
        <v>82.47</v>
      </c>
      <c r="D19" s="189">
        <v>88.05</v>
      </c>
      <c r="E19" s="189">
        <v>93.11</v>
      </c>
      <c r="F19" s="189">
        <v>96.92</v>
      </c>
      <c r="G19" s="189">
        <v>100</v>
      </c>
      <c r="H19" s="189">
        <v>103.8</v>
      </c>
      <c r="I19" s="189">
        <v>105.48</v>
      </c>
      <c r="J19" s="189">
        <v>111.41</v>
      </c>
      <c r="K19" s="190"/>
      <c r="L19" s="144"/>
      <c r="M19" s="161" t="s">
        <v>343</v>
      </c>
      <c r="N19" s="162">
        <f>H19/$H$10-1</f>
        <v>2.1452469986223077E-2</v>
      </c>
      <c r="O19" s="162"/>
      <c r="P19" s="143"/>
      <c r="Q19" s="161" t="s">
        <v>343</v>
      </c>
      <c r="R19" s="162">
        <f t="shared" si="1"/>
        <v>5.145797598627766E-3</v>
      </c>
      <c r="S19" s="162">
        <f t="shared" si="8"/>
        <v>2.3612642410878237E-2</v>
      </c>
      <c r="T19" s="181"/>
      <c r="U19" s="143"/>
      <c r="V19" s="143"/>
      <c r="W19" s="141"/>
      <c r="X19" s="161" t="s">
        <v>343</v>
      </c>
      <c r="Y19" s="178">
        <f>J8-I19</f>
        <v>0.42999999999999261</v>
      </c>
      <c r="Z19" s="178">
        <f>K8-J19</f>
        <v>1.8500000000000085</v>
      </c>
      <c r="AA19" s="164"/>
      <c r="AC19" s="172"/>
      <c r="AD19" s="168"/>
      <c r="AE19" s="168"/>
      <c r="AF19" s="169"/>
    </row>
    <row r="20" spans="1:32" ht="17.399999999999999" x14ac:dyDescent="0.3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spans="1:32" ht="17.399999999999999" x14ac:dyDescent="0.3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202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spans="1:32" ht="17.399999999999999" x14ac:dyDescent="0.3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spans="1:32" ht="17.399999999999999" x14ac:dyDescent="0.3">
      <c r="Q23" s="203"/>
      <c r="S23" s="134"/>
    </row>
    <row r="24" spans="1:32" ht="17.399999999999999" x14ac:dyDescent="0.3">
      <c r="S24" s="134"/>
    </row>
    <row r="25" spans="1:32" ht="17.399999999999999" x14ac:dyDescent="0.3">
      <c r="S25" s="134"/>
    </row>
    <row r="26" spans="1:32" ht="17.399999999999999" x14ac:dyDescent="0.3">
      <c r="S26" s="134"/>
    </row>
    <row r="27" spans="1:32" ht="17.399999999999999" x14ac:dyDescent="0.3">
      <c r="S27" s="134"/>
    </row>
    <row r="28" spans="1:32" ht="17.399999999999999" x14ac:dyDescent="0.3">
      <c r="S28" s="134"/>
    </row>
    <row r="29" spans="1:32" ht="17.399999999999999" x14ac:dyDescent="0.3">
      <c r="S29" s="134"/>
    </row>
  </sheetData>
  <mergeCells count="8">
    <mergeCell ref="B1:B2"/>
    <mergeCell ref="D1:AD1"/>
    <mergeCell ref="D2:AD2"/>
    <mergeCell ref="M5:O5"/>
    <mergeCell ref="X5:AA5"/>
    <mergeCell ref="AC5:AF5"/>
    <mergeCell ref="B5:K5"/>
    <mergeCell ref="Q5:T5"/>
  </mergeCells>
  <phoneticPr fontId="19" type="noConversion"/>
  <pageMargins left="0.7" right="0.7" top="0.75" bottom="0.75" header="0.3" footer="0.3"/>
  <pageSetup scale="54" orientation="landscape" r:id="rId1"/>
  <colBreaks count="1" manualBreakCount="1">
    <brk id="23" max="27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C16F9-5FD2-4DB8-886B-E993D2908969}">
  <dimension ref="A4:T29"/>
  <sheetViews>
    <sheetView showGridLines="0" view="pageBreakPreview" zoomScale="85" zoomScaleNormal="100" zoomScaleSheetLayoutView="85" workbookViewId="0">
      <selection activeCell="F41" sqref="F41"/>
    </sheetView>
  </sheetViews>
  <sheetFormatPr baseColWidth="10" defaultColWidth="10" defaultRowHeight="15" x14ac:dyDescent="0.35"/>
  <cols>
    <col min="1" max="1" width="23" style="104" customWidth="1"/>
    <col min="2" max="18" width="6.8984375" style="104" customWidth="1"/>
    <col min="19" max="19" width="7" style="104" customWidth="1"/>
    <col min="20" max="16384" width="10" style="104"/>
  </cols>
  <sheetData>
    <row r="4" spans="1:19" s="70" customFormat="1" ht="13.2" x14ac:dyDescent="0.3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</row>
    <row r="5" spans="1:19" s="70" customFormat="1" ht="13.2" x14ac:dyDescent="0.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pans="1:19" s="70" customFormat="1" ht="13.2" x14ac:dyDescent="0.3">
      <c r="A6" s="263" t="s">
        <v>370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</row>
    <row r="7" spans="1:19" s="70" customFormat="1" ht="13.2" x14ac:dyDescent="0.3">
      <c r="A7" s="263"/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</row>
    <row r="8" spans="1:19" s="70" customFormat="1" ht="13.2" x14ac:dyDescent="0.3">
      <c r="A8" s="264" t="s">
        <v>371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6"/>
    </row>
    <row r="9" spans="1:19" s="70" customFormat="1" ht="13.2" x14ac:dyDescent="0.3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</row>
    <row r="10" spans="1:19" s="70" customFormat="1" ht="13.2" x14ac:dyDescent="0.3">
      <c r="A10" s="7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4"/>
    </row>
    <row r="11" spans="1:19" s="70" customFormat="1" ht="13.2" x14ac:dyDescent="0.3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7" t="s">
        <v>372</v>
      </c>
    </row>
    <row r="12" spans="1:19" s="70" customFormat="1" ht="13.2" x14ac:dyDescent="0.3">
      <c r="A12" s="78" t="s">
        <v>373</v>
      </c>
      <c r="B12" s="78">
        <v>2003</v>
      </c>
      <c r="C12" s="79">
        <v>2004</v>
      </c>
      <c r="D12" s="79">
        <v>2005</v>
      </c>
      <c r="E12" s="79">
        <v>2006</v>
      </c>
      <c r="F12" s="79">
        <v>2007</v>
      </c>
      <c r="G12" s="79">
        <v>2008</v>
      </c>
      <c r="H12" s="79">
        <v>2009</v>
      </c>
      <c r="I12" s="79">
        <v>2010</v>
      </c>
      <c r="J12" s="79">
        <v>2011</v>
      </c>
      <c r="K12" s="79">
        <v>2012</v>
      </c>
      <c r="L12" s="79">
        <v>2013</v>
      </c>
      <c r="M12" s="79">
        <v>2014</v>
      </c>
      <c r="N12" s="79">
        <v>2015</v>
      </c>
      <c r="O12" s="79">
        <v>2016</v>
      </c>
      <c r="P12" s="79">
        <v>2017</v>
      </c>
      <c r="Q12" s="79">
        <v>2018</v>
      </c>
      <c r="R12" s="80">
        <v>2019</v>
      </c>
      <c r="S12" s="80">
        <v>2020</v>
      </c>
    </row>
    <row r="13" spans="1:19" s="70" customFormat="1" ht="13.2" x14ac:dyDescent="0.3">
      <c r="A13" s="81" t="s">
        <v>332</v>
      </c>
      <c r="B13" s="82">
        <v>50.42</v>
      </c>
      <c r="C13" s="82">
        <v>53.54</v>
      </c>
      <c r="D13" s="82">
        <v>56.45</v>
      </c>
      <c r="E13" s="82">
        <v>59.02</v>
      </c>
      <c r="F13" s="82">
        <v>61.8</v>
      </c>
      <c r="G13" s="82">
        <v>65.510000000000005</v>
      </c>
      <c r="H13" s="82">
        <v>70.209999999999994</v>
      </c>
      <c r="I13" s="82">
        <v>71.69</v>
      </c>
      <c r="J13" s="82">
        <v>74.12</v>
      </c>
      <c r="K13" s="82">
        <v>76.75</v>
      </c>
      <c r="L13" s="82">
        <v>78.28</v>
      </c>
      <c r="M13" s="82">
        <v>79.95</v>
      </c>
      <c r="N13" s="82">
        <v>83</v>
      </c>
      <c r="O13" s="82">
        <v>89.19</v>
      </c>
      <c r="P13" s="82">
        <v>94.07</v>
      </c>
      <c r="Q13" s="82">
        <v>97.53</v>
      </c>
      <c r="R13" s="83">
        <v>100.6</v>
      </c>
      <c r="S13" s="83">
        <v>104.24</v>
      </c>
    </row>
    <row r="14" spans="1:19" s="70" customFormat="1" ht="13.2" x14ac:dyDescent="0.3">
      <c r="A14" s="84" t="s">
        <v>333</v>
      </c>
      <c r="B14" s="85">
        <v>50.98</v>
      </c>
      <c r="C14" s="85">
        <v>54.18</v>
      </c>
      <c r="D14" s="85">
        <v>57.02</v>
      </c>
      <c r="E14" s="85">
        <v>59.41</v>
      </c>
      <c r="F14" s="85">
        <v>62.53</v>
      </c>
      <c r="G14" s="85">
        <v>66.5</v>
      </c>
      <c r="H14" s="85">
        <v>70.8</v>
      </c>
      <c r="I14" s="85">
        <v>72.28</v>
      </c>
      <c r="J14" s="85">
        <v>74.569999999999993</v>
      </c>
      <c r="K14" s="85">
        <v>77.22</v>
      </c>
      <c r="L14" s="85">
        <v>78.63</v>
      </c>
      <c r="M14" s="85">
        <v>80.45</v>
      </c>
      <c r="N14" s="85">
        <v>83.96</v>
      </c>
      <c r="O14" s="85">
        <v>90.33</v>
      </c>
      <c r="P14" s="85">
        <v>95.01</v>
      </c>
      <c r="Q14" s="85">
        <v>98.22</v>
      </c>
      <c r="R14" s="86">
        <v>101.18</v>
      </c>
      <c r="S14" s="86">
        <v>104.94</v>
      </c>
    </row>
    <row r="15" spans="1:19" s="70" customFormat="1" ht="13.2" x14ac:dyDescent="0.3">
      <c r="A15" s="81" t="s">
        <v>334</v>
      </c>
      <c r="B15" s="82">
        <v>51.51</v>
      </c>
      <c r="C15" s="82">
        <v>54.71</v>
      </c>
      <c r="D15" s="82">
        <v>57.46</v>
      </c>
      <c r="E15" s="82">
        <v>59.83</v>
      </c>
      <c r="F15" s="82">
        <v>63.29</v>
      </c>
      <c r="G15" s="82">
        <v>67.040000000000006</v>
      </c>
      <c r="H15" s="82">
        <v>71.150000000000006</v>
      </c>
      <c r="I15" s="82">
        <v>72.459999999999994</v>
      </c>
      <c r="J15" s="82">
        <v>74.77</v>
      </c>
      <c r="K15" s="82">
        <v>77.31</v>
      </c>
      <c r="L15" s="82">
        <v>78.790000000000006</v>
      </c>
      <c r="M15" s="82">
        <v>80.77</v>
      </c>
      <c r="N15" s="82">
        <v>84.45</v>
      </c>
      <c r="O15" s="82">
        <v>91.18</v>
      </c>
      <c r="P15" s="82">
        <v>95.46</v>
      </c>
      <c r="Q15" s="82">
        <v>98.45</v>
      </c>
      <c r="R15" s="87">
        <v>101.62</v>
      </c>
      <c r="S15" s="87">
        <v>105.53</v>
      </c>
    </row>
    <row r="16" spans="1:19" s="70" customFormat="1" ht="13.2" x14ac:dyDescent="0.3">
      <c r="A16" s="84" t="s">
        <v>335</v>
      </c>
      <c r="B16" s="85">
        <v>52.1</v>
      </c>
      <c r="C16" s="85">
        <v>54.96</v>
      </c>
      <c r="D16" s="85">
        <v>57.72</v>
      </c>
      <c r="E16" s="85">
        <v>60.09</v>
      </c>
      <c r="F16" s="85">
        <v>63.85</v>
      </c>
      <c r="G16" s="85">
        <v>67.510000000000005</v>
      </c>
      <c r="H16" s="85">
        <v>71.38</v>
      </c>
      <c r="I16" s="85">
        <v>72.790000000000006</v>
      </c>
      <c r="J16" s="85">
        <v>74.86</v>
      </c>
      <c r="K16" s="85">
        <v>77.42</v>
      </c>
      <c r="L16" s="85">
        <v>78.989999999999995</v>
      </c>
      <c r="M16" s="85">
        <v>81.14</v>
      </c>
      <c r="N16" s="85">
        <v>84.9</v>
      </c>
      <c r="O16" s="85">
        <v>91.63</v>
      </c>
      <c r="P16" s="85">
        <v>95.91</v>
      </c>
      <c r="Q16" s="85">
        <v>98.91</v>
      </c>
      <c r="R16" s="86">
        <v>102.12</v>
      </c>
      <c r="S16" s="86">
        <v>105.7</v>
      </c>
    </row>
    <row r="17" spans="1:20" s="70" customFormat="1" ht="13.2" x14ac:dyDescent="0.3">
      <c r="A17" s="81" t="s">
        <v>336</v>
      </c>
      <c r="B17" s="82">
        <v>52.36</v>
      </c>
      <c r="C17" s="82">
        <v>55.17</v>
      </c>
      <c r="D17" s="82">
        <v>57.95</v>
      </c>
      <c r="E17" s="82">
        <v>60.29</v>
      </c>
      <c r="F17" s="82">
        <v>64.05</v>
      </c>
      <c r="G17" s="82">
        <v>68.14</v>
      </c>
      <c r="H17" s="82">
        <v>71.39</v>
      </c>
      <c r="I17" s="82">
        <v>72.87</v>
      </c>
      <c r="J17" s="82">
        <v>75.069999999999993</v>
      </c>
      <c r="K17" s="82">
        <v>77.66</v>
      </c>
      <c r="L17" s="82">
        <v>79.209999999999994</v>
      </c>
      <c r="M17" s="82">
        <v>81.53</v>
      </c>
      <c r="N17" s="82">
        <v>85.12</v>
      </c>
      <c r="O17" s="82">
        <v>92.1</v>
      </c>
      <c r="P17" s="82">
        <v>96.12</v>
      </c>
      <c r="Q17" s="82">
        <v>99.16</v>
      </c>
      <c r="R17" s="87">
        <v>102.44</v>
      </c>
      <c r="S17" s="87">
        <v>105.36</v>
      </c>
    </row>
    <row r="18" spans="1:20" s="70" customFormat="1" ht="13.2" x14ac:dyDescent="0.3">
      <c r="A18" s="84" t="s">
        <v>337</v>
      </c>
      <c r="B18" s="85">
        <v>52.33</v>
      </c>
      <c r="C18" s="85">
        <v>55.51</v>
      </c>
      <c r="D18" s="85">
        <v>58.18</v>
      </c>
      <c r="E18" s="85">
        <v>60.48</v>
      </c>
      <c r="F18" s="85">
        <v>64.12</v>
      </c>
      <c r="G18" s="85">
        <v>68.73</v>
      </c>
      <c r="H18" s="85">
        <v>71.349999999999994</v>
      </c>
      <c r="I18" s="85">
        <v>72.95</v>
      </c>
      <c r="J18" s="85">
        <v>75.31</v>
      </c>
      <c r="K18" s="85">
        <v>77.72</v>
      </c>
      <c r="L18" s="85">
        <v>79.39</v>
      </c>
      <c r="M18" s="85">
        <v>81.61</v>
      </c>
      <c r="N18" s="85">
        <v>85.21</v>
      </c>
      <c r="O18" s="85">
        <v>92.54</v>
      </c>
      <c r="P18" s="85">
        <v>96.23</v>
      </c>
      <c r="Q18" s="85">
        <v>99.31</v>
      </c>
      <c r="R18" s="86">
        <v>102.71</v>
      </c>
      <c r="S18" s="86">
        <v>104.97</v>
      </c>
    </row>
    <row r="19" spans="1:20" s="70" customFormat="1" ht="13.2" x14ac:dyDescent="0.3">
      <c r="A19" s="81" t="s">
        <v>338</v>
      </c>
      <c r="B19" s="82">
        <v>52.26</v>
      </c>
      <c r="C19" s="82">
        <v>55.49</v>
      </c>
      <c r="D19" s="82">
        <v>58.21</v>
      </c>
      <c r="E19" s="82">
        <v>60.73</v>
      </c>
      <c r="F19" s="82">
        <v>64.23</v>
      </c>
      <c r="G19" s="82">
        <v>69.06</v>
      </c>
      <c r="H19" s="82">
        <v>71.319999999999993</v>
      </c>
      <c r="I19" s="82">
        <v>72.92</v>
      </c>
      <c r="J19" s="82">
        <v>75.42</v>
      </c>
      <c r="K19" s="82">
        <v>77.7</v>
      </c>
      <c r="L19" s="82">
        <v>79.430000000000007</v>
      </c>
      <c r="M19" s="82">
        <v>81.73</v>
      </c>
      <c r="N19" s="82">
        <v>85.37</v>
      </c>
      <c r="O19" s="82">
        <v>93.02</v>
      </c>
      <c r="P19" s="82">
        <v>96.18</v>
      </c>
      <c r="Q19" s="82">
        <v>99.18</v>
      </c>
      <c r="R19" s="87">
        <v>102.94</v>
      </c>
      <c r="S19" s="87">
        <v>104.97</v>
      </c>
    </row>
    <row r="20" spans="1:20" s="70" customFormat="1" ht="13.2" x14ac:dyDescent="0.3">
      <c r="A20" s="84" t="s">
        <v>339</v>
      </c>
      <c r="B20" s="85">
        <v>52.42</v>
      </c>
      <c r="C20" s="85">
        <v>55.51</v>
      </c>
      <c r="D20" s="85">
        <v>58.21</v>
      </c>
      <c r="E20" s="85">
        <v>60.96</v>
      </c>
      <c r="F20" s="85">
        <v>64.14</v>
      </c>
      <c r="G20" s="85">
        <v>69.19</v>
      </c>
      <c r="H20" s="85">
        <v>71.349999999999994</v>
      </c>
      <c r="I20" s="85">
        <v>73</v>
      </c>
      <c r="J20" s="85">
        <v>75.39</v>
      </c>
      <c r="K20" s="85">
        <v>77.73</v>
      </c>
      <c r="L20" s="85">
        <v>79.5</v>
      </c>
      <c r="M20" s="85">
        <v>81.900000000000006</v>
      </c>
      <c r="N20" s="85">
        <v>85.78</v>
      </c>
      <c r="O20" s="85">
        <v>92.73</v>
      </c>
      <c r="P20" s="85">
        <v>96.32</v>
      </c>
      <c r="Q20" s="85">
        <v>99.3</v>
      </c>
      <c r="R20" s="86">
        <v>103.03</v>
      </c>
      <c r="S20" s="86">
        <v>104.96</v>
      </c>
    </row>
    <row r="21" spans="1:20" s="70" customFormat="1" ht="14.4" x14ac:dyDescent="0.3">
      <c r="A21" s="81" t="s">
        <v>340</v>
      </c>
      <c r="B21" s="82">
        <v>52.53</v>
      </c>
      <c r="C21" s="82">
        <v>55.67</v>
      </c>
      <c r="D21" s="82">
        <v>58.46</v>
      </c>
      <c r="E21" s="82">
        <v>61.14</v>
      </c>
      <c r="F21" s="82">
        <v>64.2</v>
      </c>
      <c r="G21" s="82">
        <v>69.06</v>
      </c>
      <c r="H21" s="82">
        <v>71.28</v>
      </c>
      <c r="I21" s="82">
        <v>72.900000000000006</v>
      </c>
      <c r="J21" s="82">
        <v>75.62</v>
      </c>
      <c r="K21" s="82">
        <v>77.959999999999994</v>
      </c>
      <c r="L21" s="82">
        <v>79.73</v>
      </c>
      <c r="M21" s="82">
        <v>82.01</v>
      </c>
      <c r="N21" s="82">
        <v>86.39</v>
      </c>
      <c r="O21" s="82">
        <v>92.68</v>
      </c>
      <c r="P21" s="82">
        <v>96.36</v>
      </c>
      <c r="Q21" s="82">
        <v>99.47</v>
      </c>
      <c r="R21" s="87">
        <v>103.26</v>
      </c>
      <c r="S21" s="87">
        <v>105.29</v>
      </c>
      <c r="T21" s="88"/>
    </row>
    <row r="22" spans="1:20" s="70" customFormat="1" ht="13.2" x14ac:dyDescent="0.3">
      <c r="A22" s="84" t="s">
        <v>341</v>
      </c>
      <c r="B22" s="85">
        <v>52.56</v>
      </c>
      <c r="C22" s="85">
        <v>55.66</v>
      </c>
      <c r="D22" s="85">
        <v>58.6</v>
      </c>
      <c r="E22" s="85">
        <v>61.05</v>
      </c>
      <c r="F22" s="85">
        <v>64.2</v>
      </c>
      <c r="G22" s="85">
        <v>69.3</v>
      </c>
      <c r="H22" s="85">
        <v>71.19</v>
      </c>
      <c r="I22" s="85">
        <v>72.84</v>
      </c>
      <c r="J22" s="85">
        <v>75.77</v>
      </c>
      <c r="K22" s="85">
        <v>78.08</v>
      </c>
      <c r="L22" s="85">
        <v>79.52</v>
      </c>
      <c r="M22" s="85">
        <v>82.14</v>
      </c>
      <c r="N22" s="85">
        <v>86.98</v>
      </c>
      <c r="O22" s="85">
        <v>92.62</v>
      </c>
      <c r="P22" s="85">
        <v>96.37</v>
      </c>
      <c r="Q22" s="85">
        <v>99.59</v>
      </c>
      <c r="R22" s="86">
        <v>103.43</v>
      </c>
      <c r="S22" s="86">
        <v>105.23</v>
      </c>
    </row>
    <row r="23" spans="1:20" s="70" customFormat="1" ht="13.2" x14ac:dyDescent="0.3">
      <c r="A23" s="81" t="s">
        <v>342</v>
      </c>
      <c r="B23" s="82">
        <v>52.75</v>
      </c>
      <c r="C23" s="82">
        <v>55.82</v>
      </c>
      <c r="D23" s="82">
        <v>58.66</v>
      </c>
      <c r="E23" s="82">
        <v>61.19</v>
      </c>
      <c r="F23" s="82">
        <v>64.510000000000005</v>
      </c>
      <c r="G23" s="82">
        <v>69.489999999999995</v>
      </c>
      <c r="H23" s="82">
        <v>71.14</v>
      </c>
      <c r="I23" s="82">
        <v>72.98</v>
      </c>
      <c r="J23" s="82">
        <v>75.87</v>
      </c>
      <c r="K23" s="82">
        <v>77.98</v>
      </c>
      <c r="L23" s="82">
        <v>79.349999999999994</v>
      </c>
      <c r="M23" s="82">
        <v>82.25</v>
      </c>
      <c r="N23" s="82">
        <v>87.51</v>
      </c>
      <c r="O23" s="82">
        <v>92.73</v>
      </c>
      <c r="P23" s="82">
        <v>96.55</v>
      </c>
      <c r="Q23" s="82">
        <v>99.7</v>
      </c>
      <c r="R23" s="87">
        <v>103.54</v>
      </c>
      <c r="S23" s="87">
        <v>105.08</v>
      </c>
    </row>
    <row r="24" spans="1:20" s="70" customFormat="1" ht="13.2" x14ac:dyDescent="0.3">
      <c r="A24" s="89" t="s">
        <v>343</v>
      </c>
      <c r="B24" s="90">
        <v>53.07</v>
      </c>
      <c r="C24" s="90">
        <v>55.99</v>
      </c>
      <c r="D24" s="90">
        <v>58.7</v>
      </c>
      <c r="E24" s="90">
        <v>61.33</v>
      </c>
      <c r="F24" s="90">
        <v>64.819999999999993</v>
      </c>
      <c r="G24" s="90">
        <v>69.8</v>
      </c>
      <c r="H24" s="90">
        <v>71.2</v>
      </c>
      <c r="I24" s="90">
        <v>73.45</v>
      </c>
      <c r="J24" s="90">
        <v>76.19</v>
      </c>
      <c r="K24" s="90">
        <v>78.05</v>
      </c>
      <c r="L24" s="90">
        <v>79.56</v>
      </c>
      <c r="M24" s="90">
        <v>82.47</v>
      </c>
      <c r="N24" s="90">
        <v>88.05</v>
      </c>
      <c r="O24" s="90">
        <v>93.11</v>
      </c>
      <c r="P24" s="90">
        <v>96.92</v>
      </c>
      <c r="Q24" s="90">
        <v>100</v>
      </c>
      <c r="R24" s="91">
        <v>103.8</v>
      </c>
      <c r="S24" s="92">
        <v>105.48</v>
      </c>
    </row>
    <row r="25" spans="1:20" s="70" customFormat="1" ht="13.2" x14ac:dyDescent="0.3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20" s="70" customFormat="1" ht="13.2" x14ac:dyDescent="0.3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5"/>
    </row>
    <row r="27" spans="1:20" s="98" customFormat="1" ht="13.2" x14ac:dyDescent="0.25">
      <c r="A27" s="267" t="s">
        <v>374</v>
      </c>
      <c r="B27" s="268"/>
      <c r="C27" s="268"/>
      <c r="D27" s="268"/>
      <c r="E27" s="268"/>
      <c r="F27" s="268"/>
      <c r="G27" s="268"/>
      <c r="H27" s="268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7"/>
    </row>
    <row r="28" spans="1:20" s="98" customFormat="1" ht="13.2" x14ac:dyDescent="0.25">
      <c r="A28" s="269" t="s">
        <v>375</v>
      </c>
      <c r="B28" s="270"/>
      <c r="C28" s="270"/>
      <c r="D28" s="270"/>
      <c r="E28" s="270"/>
      <c r="F28" s="270"/>
      <c r="G28" s="270"/>
      <c r="H28" s="270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100"/>
    </row>
    <row r="29" spans="1:20" s="98" customFormat="1" ht="13.2" x14ac:dyDescent="0.25">
      <c r="A29" s="260" t="s">
        <v>376</v>
      </c>
      <c r="B29" s="261"/>
      <c r="C29" s="261"/>
      <c r="D29" s="261"/>
      <c r="E29" s="261"/>
      <c r="F29" s="261"/>
      <c r="G29" s="261"/>
      <c r="H29" s="101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3"/>
    </row>
  </sheetData>
  <mergeCells count="6">
    <mergeCell ref="A29:G29"/>
    <mergeCell ref="A4:S4"/>
    <mergeCell ref="A6:S7"/>
    <mergeCell ref="A8:S8"/>
    <mergeCell ref="A27:H27"/>
    <mergeCell ref="A28:H28"/>
  </mergeCells>
  <pageMargins left="0.7" right="0.7" top="0.75" bottom="0.75" header="0.3" footer="0.3"/>
  <pageSetup scale="5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FA758-4F12-4270-8CD8-E5198BC00385}">
  <dimension ref="A1:T26"/>
  <sheetViews>
    <sheetView showGridLines="0" zoomScale="85" zoomScaleNormal="85" workbookViewId="0">
      <selection activeCell="O34" sqref="O34"/>
    </sheetView>
  </sheetViews>
  <sheetFormatPr baseColWidth="10" defaultColWidth="6" defaultRowHeight="13.8" x14ac:dyDescent="0.25"/>
  <sheetData>
    <row r="1" spans="1:20" ht="48" customHeight="1" x14ac:dyDescent="0.3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0" ht="14.4" x14ac:dyDescent="0.3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0"/>
    </row>
    <row r="3" spans="1:20" x14ac:dyDescent="0.25">
      <c r="A3" s="263" t="s">
        <v>370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</row>
    <row r="4" spans="1:20" x14ac:dyDescent="0.25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</row>
    <row r="5" spans="1:20" ht="24.75" customHeight="1" x14ac:dyDescent="0.25">
      <c r="A5" s="271" t="s">
        <v>378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</row>
    <row r="6" spans="1:20" ht="14.4" x14ac:dyDescent="0.3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0"/>
    </row>
    <row r="7" spans="1:20" ht="14.4" x14ac:dyDescent="0.3">
      <c r="A7" s="122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4"/>
      <c r="T7" s="123"/>
    </row>
    <row r="8" spans="1:20" x14ac:dyDescent="0.25">
      <c r="A8" s="275" t="s">
        <v>372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7"/>
    </row>
    <row r="9" spans="1:20" ht="14.4" x14ac:dyDescent="0.3">
      <c r="A9" s="78" t="s">
        <v>373</v>
      </c>
      <c r="B9" s="78">
        <v>2003</v>
      </c>
      <c r="C9" s="79">
        <v>2004</v>
      </c>
      <c r="D9" s="79">
        <v>2005</v>
      </c>
      <c r="E9" s="79">
        <v>2006</v>
      </c>
      <c r="F9" s="79">
        <v>2007</v>
      </c>
      <c r="G9" s="79">
        <v>2008</v>
      </c>
      <c r="H9" s="79">
        <v>2009</v>
      </c>
      <c r="I9" s="79">
        <v>2010</v>
      </c>
      <c r="J9" s="79">
        <v>2011</v>
      </c>
      <c r="K9" s="79">
        <v>2012</v>
      </c>
      <c r="L9" s="79">
        <v>2013</v>
      </c>
      <c r="M9" s="79">
        <v>2014</v>
      </c>
      <c r="N9" s="79">
        <v>2015</v>
      </c>
      <c r="O9" s="79">
        <v>2016</v>
      </c>
      <c r="P9" s="79">
        <v>2017</v>
      </c>
      <c r="Q9" s="79">
        <v>2018</v>
      </c>
      <c r="R9" s="79">
        <v>2019</v>
      </c>
      <c r="S9" s="125">
        <v>2020</v>
      </c>
      <c r="T9" s="125">
        <v>2021</v>
      </c>
    </row>
    <row r="10" spans="1:20" ht="14.4" x14ac:dyDescent="0.3">
      <c r="A10" s="81" t="s">
        <v>332</v>
      </c>
      <c r="B10" s="82">
        <v>50.42</v>
      </c>
      <c r="C10" s="82">
        <v>53.54</v>
      </c>
      <c r="D10" s="82">
        <v>56.45</v>
      </c>
      <c r="E10" s="82">
        <v>59.02</v>
      </c>
      <c r="F10" s="82">
        <v>61.8</v>
      </c>
      <c r="G10" s="82">
        <v>65.510000000000005</v>
      </c>
      <c r="H10" s="82">
        <v>70.209999999999994</v>
      </c>
      <c r="I10" s="82">
        <v>71.69</v>
      </c>
      <c r="J10" s="82">
        <v>74.12</v>
      </c>
      <c r="K10" s="82">
        <v>76.75</v>
      </c>
      <c r="L10" s="82">
        <v>78.28</v>
      </c>
      <c r="M10" s="82">
        <v>79.95</v>
      </c>
      <c r="N10" s="82">
        <v>83</v>
      </c>
      <c r="O10" s="82">
        <v>89.19</v>
      </c>
      <c r="P10" s="82">
        <v>94.07</v>
      </c>
      <c r="Q10" s="82">
        <v>97.53</v>
      </c>
      <c r="R10" s="126">
        <v>100.6</v>
      </c>
      <c r="S10" s="126">
        <v>104.24</v>
      </c>
      <c r="T10" s="127">
        <v>105.91</v>
      </c>
    </row>
    <row r="11" spans="1:20" ht="14.4" x14ac:dyDescent="0.3">
      <c r="A11" s="84" t="s">
        <v>333</v>
      </c>
      <c r="B11" s="85">
        <v>50.98</v>
      </c>
      <c r="C11" s="85">
        <v>54.18</v>
      </c>
      <c r="D11" s="85">
        <v>57.02</v>
      </c>
      <c r="E11" s="85">
        <v>59.41</v>
      </c>
      <c r="F11" s="85">
        <v>62.53</v>
      </c>
      <c r="G11" s="85">
        <v>66.5</v>
      </c>
      <c r="H11" s="85">
        <v>70.8</v>
      </c>
      <c r="I11" s="85">
        <v>72.28</v>
      </c>
      <c r="J11" s="85">
        <v>74.569999999999993</v>
      </c>
      <c r="K11" s="85">
        <v>77.22</v>
      </c>
      <c r="L11" s="85">
        <v>78.63</v>
      </c>
      <c r="M11" s="85">
        <v>80.45</v>
      </c>
      <c r="N11" s="85">
        <v>83.96</v>
      </c>
      <c r="O11" s="85">
        <v>90.33</v>
      </c>
      <c r="P11" s="85">
        <v>95.01</v>
      </c>
      <c r="Q11" s="85">
        <v>98.22</v>
      </c>
      <c r="R11" s="85">
        <v>101.18</v>
      </c>
      <c r="S11" s="85">
        <v>104.94</v>
      </c>
      <c r="T11" s="128">
        <v>106.58</v>
      </c>
    </row>
    <row r="12" spans="1:20" ht="14.4" x14ac:dyDescent="0.3">
      <c r="A12" s="81" t="s">
        <v>334</v>
      </c>
      <c r="B12" s="82">
        <v>51.51</v>
      </c>
      <c r="C12" s="82">
        <v>54.71</v>
      </c>
      <c r="D12" s="82">
        <v>57.46</v>
      </c>
      <c r="E12" s="82">
        <v>59.83</v>
      </c>
      <c r="F12" s="82">
        <v>63.29</v>
      </c>
      <c r="G12" s="82">
        <v>67.040000000000006</v>
      </c>
      <c r="H12" s="82">
        <v>71.150000000000006</v>
      </c>
      <c r="I12" s="82">
        <v>72.459999999999994</v>
      </c>
      <c r="J12" s="82">
        <v>74.77</v>
      </c>
      <c r="K12" s="82">
        <v>77.31</v>
      </c>
      <c r="L12" s="82">
        <v>78.790000000000006</v>
      </c>
      <c r="M12" s="82">
        <v>80.77</v>
      </c>
      <c r="N12" s="82">
        <v>84.45</v>
      </c>
      <c r="O12" s="82">
        <v>91.18</v>
      </c>
      <c r="P12" s="82">
        <v>95.46</v>
      </c>
      <c r="Q12" s="82">
        <v>98.45</v>
      </c>
      <c r="R12" s="82">
        <v>101.62</v>
      </c>
      <c r="S12" s="82">
        <v>105.53</v>
      </c>
      <c r="T12" s="129">
        <v>107.12</v>
      </c>
    </row>
    <row r="13" spans="1:20" ht="14.4" x14ac:dyDescent="0.3">
      <c r="A13" s="84" t="s">
        <v>335</v>
      </c>
      <c r="B13" s="85">
        <v>52.1</v>
      </c>
      <c r="C13" s="85">
        <v>54.96</v>
      </c>
      <c r="D13" s="85">
        <v>57.72</v>
      </c>
      <c r="E13" s="85">
        <v>60.09</v>
      </c>
      <c r="F13" s="85">
        <v>63.85</v>
      </c>
      <c r="G13" s="85">
        <v>67.510000000000005</v>
      </c>
      <c r="H13" s="85">
        <v>71.38</v>
      </c>
      <c r="I13" s="85">
        <v>72.790000000000006</v>
      </c>
      <c r="J13" s="85">
        <v>74.86</v>
      </c>
      <c r="K13" s="85">
        <v>77.42</v>
      </c>
      <c r="L13" s="85">
        <v>78.989999999999995</v>
      </c>
      <c r="M13" s="85">
        <v>81.14</v>
      </c>
      <c r="N13" s="85">
        <v>84.9</v>
      </c>
      <c r="O13" s="85">
        <v>91.63</v>
      </c>
      <c r="P13" s="85">
        <v>95.91</v>
      </c>
      <c r="Q13" s="85">
        <v>98.91</v>
      </c>
      <c r="R13" s="85">
        <v>102.12</v>
      </c>
      <c r="S13" s="85">
        <v>105.7</v>
      </c>
      <c r="T13" s="128">
        <v>107.76</v>
      </c>
    </row>
    <row r="14" spans="1:20" ht="14.4" x14ac:dyDescent="0.3">
      <c r="A14" s="81" t="s">
        <v>336</v>
      </c>
      <c r="B14" s="82">
        <v>52.36</v>
      </c>
      <c r="C14" s="82">
        <v>55.17</v>
      </c>
      <c r="D14" s="82">
        <v>57.95</v>
      </c>
      <c r="E14" s="82">
        <v>60.29</v>
      </c>
      <c r="F14" s="82">
        <v>64.05</v>
      </c>
      <c r="G14" s="82">
        <v>68.14</v>
      </c>
      <c r="H14" s="82">
        <v>71.39</v>
      </c>
      <c r="I14" s="82">
        <v>72.87</v>
      </c>
      <c r="J14" s="82">
        <v>75.069999999999993</v>
      </c>
      <c r="K14" s="82">
        <v>77.66</v>
      </c>
      <c r="L14" s="82">
        <v>79.209999999999994</v>
      </c>
      <c r="M14" s="82">
        <v>81.53</v>
      </c>
      <c r="N14" s="82">
        <v>85.12</v>
      </c>
      <c r="O14" s="82">
        <v>92.1</v>
      </c>
      <c r="P14" s="82">
        <v>96.12</v>
      </c>
      <c r="Q14" s="82">
        <v>99.16</v>
      </c>
      <c r="R14" s="82">
        <v>102.44</v>
      </c>
      <c r="S14" s="82">
        <v>105.36</v>
      </c>
      <c r="T14" s="129">
        <v>108.84</v>
      </c>
    </row>
    <row r="15" spans="1:20" ht="14.4" x14ac:dyDescent="0.3">
      <c r="A15" s="84" t="s">
        <v>337</v>
      </c>
      <c r="B15" s="85">
        <v>52.33</v>
      </c>
      <c r="C15" s="85">
        <v>55.51</v>
      </c>
      <c r="D15" s="85">
        <v>58.18</v>
      </c>
      <c r="E15" s="85">
        <v>60.48</v>
      </c>
      <c r="F15" s="85">
        <v>64.12</v>
      </c>
      <c r="G15" s="85">
        <v>68.73</v>
      </c>
      <c r="H15" s="85">
        <v>71.349999999999994</v>
      </c>
      <c r="I15" s="85">
        <v>72.95</v>
      </c>
      <c r="J15" s="85">
        <v>75.31</v>
      </c>
      <c r="K15" s="85">
        <v>77.72</v>
      </c>
      <c r="L15" s="85">
        <v>79.39</v>
      </c>
      <c r="M15" s="85">
        <v>81.61</v>
      </c>
      <c r="N15" s="85">
        <v>85.21</v>
      </c>
      <c r="O15" s="85">
        <v>92.54</v>
      </c>
      <c r="P15" s="85">
        <v>96.23</v>
      </c>
      <c r="Q15" s="85">
        <v>99.31</v>
      </c>
      <c r="R15" s="85">
        <v>102.71</v>
      </c>
      <c r="S15" s="85">
        <v>104.97</v>
      </c>
      <c r="T15" s="128">
        <v>108.78</v>
      </c>
    </row>
    <row r="16" spans="1:20" ht="14.4" x14ac:dyDescent="0.3">
      <c r="A16" s="81" t="s">
        <v>338</v>
      </c>
      <c r="B16" s="82">
        <v>52.26</v>
      </c>
      <c r="C16" s="82">
        <v>55.49</v>
      </c>
      <c r="D16" s="82">
        <v>58.21</v>
      </c>
      <c r="E16" s="82">
        <v>60.73</v>
      </c>
      <c r="F16" s="82">
        <v>64.23</v>
      </c>
      <c r="G16" s="82">
        <v>69.06</v>
      </c>
      <c r="H16" s="82">
        <v>71.319999999999993</v>
      </c>
      <c r="I16" s="82">
        <v>72.92</v>
      </c>
      <c r="J16" s="82">
        <v>75.42</v>
      </c>
      <c r="K16" s="82">
        <v>77.7</v>
      </c>
      <c r="L16" s="82">
        <v>79.430000000000007</v>
      </c>
      <c r="M16" s="82">
        <v>81.73</v>
      </c>
      <c r="N16" s="82">
        <v>85.37</v>
      </c>
      <c r="O16" s="82">
        <v>93.02</v>
      </c>
      <c r="P16" s="82">
        <v>96.18</v>
      </c>
      <c r="Q16" s="82">
        <v>99.18</v>
      </c>
      <c r="R16" s="82">
        <v>102.94</v>
      </c>
      <c r="S16" s="82">
        <v>104.97</v>
      </c>
      <c r="T16" s="129">
        <v>109.14</v>
      </c>
    </row>
    <row r="17" spans="1:20" ht="14.4" x14ac:dyDescent="0.3">
      <c r="A17" s="84" t="s">
        <v>339</v>
      </c>
      <c r="B17" s="85">
        <v>52.42</v>
      </c>
      <c r="C17" s="85">
        <v>55.51</v>
      </c>
      <c r="D17" s="85">
        <v>58.21</v>
      </c>
      <c r="E17" s="85">
        <v>60.96</v>
      </c>
      <c r="F17" s="85">
        <v>64.14</v>
      </c>
      <c r="G17" s="85">
        <v>69.19</v>
      </c>
      <c r="H17" s="85">
        <v>71.349999999999994</v>
      </c>
      <c r="I17" s="85">
        <v>73</v>
      </c>
      <c r="J17" s="85">
        <v>75.39</v>
      </c>
      <c r="K17" s="85">
        <v>77.73</v>
      </c>
      <c r="L17" s="85">
        <v>79.5</v>
      </c>
      <c r="M17" s="85">
        <v>81.900000000000006</v>
      </c>
      <c r="N17" s="85">
        <v>85.78</v>
      </c>
      <c r="O17" s="85">
        <v>92.73</v>
      </c>
      <c r="P17" s="85">
        <v>96.32</v>
      </c>
      <c r="Q17" s="85">
        <v>99.3</v>
      </c>
      <c r="R17" s="85">
        <v>103.03</v>
      </c>
      <c r="S17" s="85">
        <v>104.96</v>
      </c>
      <c r="T17" s="128">
        <v>109.62</v>
      </c>
    </row>
    <row r="18" spans="1:20" ht="14.4" x14ac:dyDescent="0.3">
      <c r="A18" s="81" t="s">
        <v>340</v>
      </c>
      <c r="B18" s="82">
        <v>52.53</v>
      </c>
      <c r="C18" s="82">
        <v>55.67</v>
      </c>
      <c r="D18" s="82">
        <v>58.46</v>
      </c>
      <c r="E18" s="82">
        <v>61.14</v>
      </c>
      <c r="F18" s="82">
        <v>64.2</v>
      </c>
      <c r="G18" s="82">
        <v>69.06</v>
      </c>
      <c r="H18" s="82">
        <v>71.28</v>
      </c>
      <c r="I18" s="82">
        <v>72.900000000000006</v>
      </c>
      <c r="J18" s="82">
        <v>75.62</v>
      </c>
      <c r="K18" s="82">
        <v>77.959999999999994</v>
      </c>
      <c r="L18" s="82">
        <v>79.73</v>
      </c>
      <c r="M18" s="82">
        <v>82.01</v>
      </c>
      <c r="N18" s="82">
        <v>86.39</v>
      </c>
      <c r="O18" s="82">
        <v>92.68</v>
      </c>
      <c r="P18" s="82">
        <v>96.36</v>
      </c>
      <c r="Q18" s="82">
        <v>99.47</v>
      </c>
      <c r="R18" s="82">
        <v>103.26</v>
      </c>
      <c r="S18" s="82">
        <v>105.29</v>
      </c>
      <c r="T18" s="129">
        <v>110.04</v>
      </c>
    </row>
    <row r="19" spans="1:20" ht="14.4" x14ac:dyDescent="0.3">
      <c r="A19" s="84" t="s">
        <v>341</v>
      </c>
      <c r="B19" s="85">
        <v>52.56</v>
      </c>
      <c r="C19" s="85">
        <v>55.66</v>
      </c>
      <c r="D19" s="85">
        <v>58.6</v>
      </c>
      <c r="E19" s="85">
        <v>61.05</v>
      </c>
      <c r="F19" s="85">
        <v>64.2</v>
      </c>
      <c r="G19" s="85">
        <v>69.3</v>
      </c>
      <c r="H19" s="85">
        <v>71.19</v>
      </c>
      <c r="I19" s="85">
        <v>72.84</v>
      </c>
      <c r="J19" s="85">
        <v>75.77</v>
      </c>
      <c r="K19" s="85">
        <v>78.08</v>
      </c>
      <c r="L19" s="85">
        <v>79.52</v>
      </c>
      <c r="M19" s="85">
        <v>82.14</v>
      </c>
      <c r="N19" s="85">
        <v>86.98</v>
      </c>
      <c r="O19" s="85">
        <v>92.62</v>
      </c>
      <c r="P19" s="85">
        <v>96.37</v>
      </c>
      <c r="Q19" s="85">
        <v>99.59</v>
      </c>
      <c r="R19" s="85">
        <v>103.43</v>
      </c>
      <c r="S19" s="85">
        <v>105.23</v>
      </c>
      <c r="T19" s="128">
        <v>110.06</v>
      </c>
    </row>
    <row r="20" spans="1:20" ht="14.4" x14ac:dyDescent="0.3">
      <c r="A20" s="81" t="s">
        <v>342</v>
      </c>
      <c r="B20" s="82">
        <v>52.75</v>
      </c>
      <c r="C20" s="82">
        <v>55.82</v>
      </c>
      <c r="D20" s="82">
        <v>58.66</v>
      </c>
      <c r="E20" s="82">
        <v>61.19</v>
      </c>
      <c r="F20" s="82">
        <v>64.510000000000005</v>
      </c>
      <c r="G20" s="82">
        <v>69.489999999999995</v>
      </c>
      <c r="H20" s="82">
        <v>71.14</v>
      </c>
      <c r="I20" s="82">
        <v>72.98</v>
      </c>
      <c r="J20" s="82">
        <v>75.87</v>
      </c>
      <c r="K20" s="82">
        <v>77.98</v>
      </c>
      <c r="L20" s="82">
        <v>79.349999999999994</v>
      </c>
      <c r="M20" s="82">
        <v>82.25</v>
      </c>
      <c r="N20" s="82">
        <v>87.51</v>
      </c>
      <c r="O20" s="82">
        <v>92.73</v>
      </c>
      <c r="P20" s="82">
        <v>96.55</v>
      </c>
      <c r="Q20" s="82">
        <v>99.7</v>
      </c>
      <c r="R20" s="82">
        <v>103.54</v>
      </c>
      <c r="S20" s="82">
        <v>105.08</v>
      </c>
      <c r="T20" s="129">
        <v>110.6</v>
      </c>
    </row>
    <row r="21" spans="1:20" ht="14.4" x14ac:dyDescent="0.3">
      <c r="A21" s="89" t="s">
        <v>343</v>
      </c>
      <c r="B21" s="90">
        <v>53.07</v>
      </c>
      <c r="C21" s="90">
        <v>55.99</v>
      </c>
      <c r="D21" s="90">
        <v>58.7</v>
      </c>
      <c r="E21" s="90">
        <v>61.33</v>
      </c>
      <c r="F21" s="90">
        <v>64.819999999999993</v>
      </c>
      <c r="G21" s="90">
        <v>69.8</v>
      </c>
      <c r="H21" s="90">
        <v>71.2</v>
      </c>
      <c r="I21" s="90">
        <v>73.45</v>
      </c>
      <c r="J21" s="90">
        <v>76.19</v>
      </c>
      <c r="K21" s="90">
        <v>78.05</v>
      </c>
      <c r="L21" s="90">
        <v>79.56</v>
      </c>
      <c r="M21" s="90">
        <v>82.47</v>
      </c>
      <c r="N21" s="90">
        <v>88.05</v>
      </c>
      <c r="O21" s="90">
        <v>93.11</v>
      </c>
      <c r="P21" s="90">
        <v>96.92</v>
      </c>
      <c r="Q21" s="90">
        <v>100</v>
      </c>
      <c r="R21" s="90">
        <v>103.8</v>
      </c>
      <c r="S21" s="90">
        <v>105.48</v>
      </c>
      <c r="T21" s="130">
        <v>111.41</v>
      </c>
    </row>
    <row r="22" spans="1:20" ht="14.4" x14ac:dyDescent="0.3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0"/>
    </row>
    <row r="23" spans="1:20" ht="14.4" x14ac:dyDescent="0.3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1:20" x14ac:dyDescent="0.25">
      <c r="A24" s="273" t="s">
        <v>374</v>
      </c>
      <c r="B24" s="274"/>
      <c r="C24" s="274"/>
      <c r="D24" s="274"/>
      <c r="E24" s="274"/>
      <c r="F24" s="274"/>
      <c r="G24" s="274"/>
      <c r="H24" s="274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2"/>
    </row>
    <row r="25" spans="1:20" x14ac:dyDescent="0.25">
      <c r="A25" s="269" t="s">
        <v>375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8"/>
    </row>
    <row r="26" spans="1:20" x14ac:dyDescent="0.25">
      <c r="A26" s="260" t="s">
        <v>379</v>
      </c>
      <c r="B26" s="261"/>
      <c r="C26" s="261"/>
      <c r="D26" s="261"/>
      <c r="E26" s="261"/>
      <c r="F26" s="261"/>
      <c r="G26" s="261"/>
      <c r="H26" s="101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33"/>
    </row>
  </sheetData>
  <mergeCells count="7">
    <mergeCell ref="A1:T1"/>
    <mergeCell ref="A3:T4"/>
    <mergeCell ref="A5:T5"/>
    <mergeCell ref="A24:H24"/>
    <mergeCell ref="A26:G26"/>
    <mergeCell ref="A8:T8"/>
    <mergeCell ref="A25:T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Hoja2</vt:lpstr>
      <vt:lpstr>AGENDA</vt:lpstr>
      <vt:lpstr>AGENDA LUIS LOZANO</vt:lpstr>
      <vt:lpstr>INDICADORES DE CONTROL SOCIAL 2</vt:lpstr>
      <vt:lpstr>IPC ACT TARIFAS</vt:lpstr>
      <vt:lpstr>TABLERO DE CONTROL 1</vt:lpstr>
      <vt:lpstr>TABLERO DE CONTROL</vt:lpstr>
      <vt:lpstr>INDICES IPC 2020</vt:lpstr>
      <vt:lpstr>INDICES IPC 2021</vt:lpstr>
      <vt:lpstr>INDICE IPC 2022</vt:lpstr>
      <vt:lpstr>'TABLERO DE CONTROL'!Área_de_impresión</vt:lpstr>
      <vt:lpstr>'TABLERO DE CONTROL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ADALBERTO CONTRERAS</dc:creator>
  <cp:lastModifiedBy>Pedro Antonio Diaz Daconte</cp:lastModifiedBy>
  <cp:lastPrinted>2021-08-05T22:14:22Z</cp:lastPrinted>
  <dcterms:created xsi:type="dcterms:W3CDTF">2020-09-04T16:46:28Z</dcterms:created>
  <dcterms:modified xsi:type="dcterms:W3CDTF">2022-11-15T21:33:41Z</dcterms:modified>
</cp:coreProperties>
</file>