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iaz\OneDrive\Desktop\Pedro Diaz\Documentos ESSMAR\SECRETARIA GENERAL\SIG\SIGES\Estrategicos\Gestión del Capital Humano\Formatos\"/>
    </mc:Choice>
  </mc:AlternateContent>
  <bookViews>
    <workbookView xWindow="0" yWindow="0" windowWidth="23040" windowHeight="8796"/>
  </bookViews>
  <sheets>
    <sheet name="Encuesta de Eficacia" sheetId="1" r:id="rId1"/>
    <sheet name="Informe" sheetId="2" r:id="rId2"/>
  </sheets>
  <definedNames>
    <definedName name="_xlnm.Print_Area" localSheetId="0">'Encuesta de Eficacia'!$B$2:$AD$30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" l="1"/>
  <c r="F6" i="2"/>
  <c r="H68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53" i="1"/>
  <c r="K17" i="1"/>
  <c r="I21" i="1" l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I14" i="1"/>
  <c r="I17" i="1"/>
  <c r="J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V28" i="1" s="1"/>
  <c r="I67" i="1" s="1"/>
  <c r="W14" i="1"/>
  <c r="X14" i="1"/>
  <c r="Y14" i="1"/>
  <c r="Z14" i="1"/>
  <c r="AA14" i="1"/>
  <c r="H21" i="1"/>
  <c r="H17" i="1"/>
  <c r="H14" i="1"/>
  <c r="AB26" i="1"/>
  <c r="AB25" i="1"/>
  <c r="AB24" i="1"/>
  <c r="AB23" i="1"/>
  <c r="AB22" i="1"/>
  <c r="AB20" i="1"/>
  <c r="AB19" i="1"/>
  <c r="AB18" i="1"/>
  <c r="AB16" i="1"/>
  <c r="AB15" i="1"/>
  <c r="P28" i="1" l="1"/>
  <c r="I61" i="1" s="1"/>
  <c r="X28" i="1"/>
  <c r="AA28" i="1"/>
  <c r="Z28" i="1"/>
  <c r="Y28" i="1"/>
  <c r="I28" i="1"/>
  <c r="I54" i="1" s="1"/>
  <c r="R28" i="1"/>
  <c r="I63" i="1" s="1"/>
  <c r="W28" i="1"/>
  <c r="I68" i="1" s="1"/>
  <c r="Q28" i="1"/>
  <c r="I62" i="1" s="1"/>
  <c r="U28" i="1"/>
  <c r="I66" i="1" s="1"/>
  <c r="T28" i="1"/>
  <c r="I65" i="1" s="1"/>
  <c r="S28" i="1"/>
  <c r="I64" i="1" s="1"/>
  <c r="N28" i="1"/>
  <c r="I59" i="1" s="1"/>
  <c r="L28" i="1"/>
  <c r="I57" i="1" s="1"/>
  <c r="O28" i="1"/>
  <c r="I60" i="1" s="1"/>
  <c r="M28" i="1"/>
  <c r="I58" i="1" s="1"/>
  <c r="K28" i="1"/>
  <c r="I56" i="1" s="1"/>
  <c r="J28" i="1"/>
  <c r="I55" i="1" s="1"/>
  <c r="H28" i="1"/>
  <c r="I53" i="1" s="1"/>
  <c r="AB17" i="1"/>
  <c r="AB21" i="1" s="1"/>
  <c r="AC21" i="1"/>
  <c r="F55" i="1" s="1"/>
  <c r="AC17" i="1"/>
  <c r="F54" i="1" s="1"/>
  <c r="AC14" i="1"/>
  <c r="F53" i="1" s="1"/>
  <c r="AB14" i="1" l="1"/>
  <c r="AB28" i="1" s="1"/>
  <c r="AC28" i="1" s="1"/>
</calcChain>
</file>

<file path=xl/sharedStrings.xml><?xml version="1.0" encoding="utf-8"?>
<sst xmlns="http://schemas.openxmlformats.org/spreadsheetml/2006/main" count="51" uniqueCount="49">
  <si>
    <t>Ciclo Plan de Formación</t>
  </si>
  <si>
    <t>Fecha</t>
  </si>
  <si>
    <t>Afirmaciones</t>
  </si>
  <si>
    <t>El Plan de Formación se ejecutó de acuerdo a lo planificado</t>
  </si>
  <si>
    <t>En plan de formación se ejecutó con las herramientas indicadas para su mejor asimilación</t>
  </si>
  <si>
    <t>La formación impartida a generado mejoras en los procesos internos del área</t>
  </si>
  <si>
    <t>La formación adquirida a mejorado el desarrollo de los procesos entre diferentes áreas de la empresa</t>
  </si>
  <si>
    <t>El impacto de la formación sobre los indicadores de negocio se consideran significativo</t>
  </si>
  <si>
    <t>Los colaboradores que recibieron la formación han aplicado de manera correcta los conocimientos adquiridos en la formación</t>
  </si>
  <si>
    <t>Los conocimientos adquiridos con el desarrollo del plan de formación se aplican de manera frecuente</t>
  </si>
  <si>
    <t>El plan de Formación ejecutado ha impactado positivamente en el desempeño de los colaboradores</t>
  </si>
  <si>
    <t>Se refleja mayor autonomia por parte de los colaboradores en la ejecución de sus labores</t>
  </si>
  <si>
    <t>El equipo demuestra motivación e interes en continuar desarrollando sus competencias a través de procesos formativos.</t>
  </si>
  <si>
    <t>Areas</t>
  </si>
  <si>
    <t>PLANIFICACION Y EJECUCION</t>
  </si>
  <si>
    <t>IMPACTO EN PROCESOS E INDICADORES</t>
  </si>
  <si>
    <t>ADQUISICION Y APLICACIÓN DE CONOCIMIENTOS</t>
  </si>
  <si>
    <t>Coef</t>
  </si>
  <si>
    <t>IMPACTO EN INDICADORES Y PROCESOS</t>
  </si>
  <si>
    <t>INFORME EFICACIA DE LA FORMACION</t>
  </si>
  <si>
    <t>Ponderado</t>
  </si>
  <si>
    <t>Total Evaluación por área</t>
  </si>
  <si>
    <t>Planificación y Ejecución</t>
  </si>
  <si>
    <t>Impacto en Indicadores y Procesos</t>
  </si>
  <si>
    <t>Adquisición y Aplicación de Conocimientos</t>
  </si>
  <si>
    <t>Dirección Capital Humano</t>
  </si>
  <si>
    <t>Control Interno</t>
  </si>
  <si>
    <t>Dirección Actividades Complementarias y Servicios No Regulados</t>
  </si>
  <si>
    <t>Dirección Acueducto</t>
  </si>
  <si>
    <t>Dirección Administrativa y Financiera</t>
  </si>
  <si>
    <t>Dirección Alcantarillado</t>
  </si>
  <si>
    <t>Dirección Aseo y Aprovechamiento</t>
  </si>
  <si>
    <t>Dirección Energía y Alumbrado</t>
  </si>
  <si>
    <t>Dirección Operaciones</t>
  </si>
  <si>
    <t>Gerencia General</t>
  </si>
  <si>
    <t>Oficina Asesora Comunicaciones</t>
  </si>
  <si>
    <t>Oficina Asuntos Jurídicos y Contratación</t>
  </si>
  <si>
    <t>Oficina Planeación Estratégica y Gestión Regulatoria</t>
  </si>
  <si>
    <t>Secretaria General</t>
  </si>
  <si>
    <t>Subgerencia Gestión Comercial y Servicio al Ciudadano</t>
  </si>
  <si>
    <t>Subgerencia Proyectos y Sost.</t>
  </si>
  <si>
    <t>Comentarios / Sugerencias / Recomendaciones</t>
  </si>
  <si>
    <t>PROCESO</t>
  </si>
  <si>
    <t>FORMATO</t>
  </si>
  <si>
    <t>INFORME EFICACIA DE LA INFORMACION</t>
  </si>
  <si>
    <t>GESTION DOCUMENTAL</t>
  </si>
  <si>
    <t>CODIGO</t>
  </si>
  <si>
    <t>VERSION</t>
  </si>
  <si>
    <t>SH-F02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</si>
</sst>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D9E2F3"/>
        <bgColor indexed="64"/>
      </patternFill>
    </fill>
  </fills>
  <borders count="58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 style="thin">
        <color theme="4" tint="0.39988402966399123"/>
      </top>
      <bottom/>
      <diagonal/>
    </border>
    <border>
      <left/>
      <right style="thin">
        <color theme="4" tint="0.39991454817346722"/>
      </right>
      <top style="thin">
        <color theme="4" tint="0.39988402966399123"/>
      </top>
      <bottom/>
      <diagonal/>
    </border>
    <border>
      <left/>
      <right/>
      <top/>
      <bottom style="thin">
        <color theme="4" tint="0.39988402966399123"/>
      </bottom>
      <diagonal/>
    </border>
    <border>
      <left/>
      <right style="thin">
        <color theme="4" tint="0.39991454817346722"/>
      </right>
      <top/>
      <bottom style="thin">
        <color theme="4" tint="0.39988402966399123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double">
        <color theme="4" tint="0.39991454817346722"/>
      </top>
      <bottom style="double">
        <color theme="4" tint="0.39991454817346722"/>
      </bottom>
      <diagonal/>
    </border>
    <border>
      <left style="thin">
        <color theme="4" tint="0.39994506668294322"/>
      </left>
      <right/>
      <top style="double">
        <color theme="4" tint="0.39991454817346722"/>
      </top>
      <bottom style="double">
        <color theme="4" tint="0.39991454817346722"/>
      </bottom>
      <diagonal/>
    </border>
    <border>
      <left/>
      <right/>
      <top style="double">
        <color theme="4" tint="0.39991454817346722"/>
      </top>
      <bottom style="double">
        <color theme="4" tint="0.39991454817346722"/>
      </bottom>
      <diagonal/>
    </border>
    <border>
      <left/>
      <right style="thin">
        <color theme="4" tint="0.39994506668294322"/>
      </right>
      <top style="double">
        <color theme="4" tint="0.39991454817346722"/>
      </top>
      <bottom style="double">
        <color theme="4" tint="0.39991454817346722"/>
      </bottom>
      <diagonal/>
    </border>
    <border>
      <left style="thin">
        <color theme="4" tint="0.39988402966399123"/>
      </left>
      <right/>
      <top style="thin">
        <color theme="4" tint="0.39988402966399123"/>
      </top>
      <bottom/>
      <diagonal/>
    </border>
    <border>
      <left/>
      <right style="thin">
        <color theme="4" tint="0.39988402966399123"/>
      </right>
      <top style="thin">
        <color theme="4" tint="0.39988402966399123"/>
      </top>
      <bottom/>
      <diagonal/>
    </border>
    <border>
      <left style="thin">
        <color theme="4" tint="0.39988402966399123"/>
      </left>
      <right/>
      <top/>
      <bottom style="thin">
        <color theme="4" tint="0.39988402966399123"/>
      </bottom>
      <diagonal/>
    </border>
    <border>
      <left/>
      <right style="thin">
        <color theme="4" tint="0.39988402966399123"/>
      </right>
      <top/>
      <bottom style="thin">
        <color theme="4" tint="0.399884029663991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39994506668294322"/>
      </left>
      <right style="thin">
        <color theme="4" tint="0.39994506668294322"/>
      </right>
      <top style="double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double">
        <color theme="4" tint="0.399914548173467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/>
      <diagonal/>
    </border>
    <border>
      <left/>
      <right style="thin">
        <color theme="4" tint="0.39991454817346722"/>
      </right>
      <top/>
      <bottom/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/>
      <right/>
      <top/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thin">
        <color theme="4" tint="0.39991454817346722"/>
      </bottom>
      <diagonal/>
    </border>
    <border>
      <left/>
      <right style="thin">
        <color theme="4" tint="0.39994506668294322"/>
      </right>
      <top/>
      <bottom style="thin">
        <color theme="4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884029663991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0" borderId="0"/>
    <xf numFmtId="0" fontId="8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20" borderId="0" applyNumberFormat="0" applyBorder="0" applyAlignment="0" applyProtection="0"/>
    <xf numFmtId="0" fontId="18" fillId="16" borderId="0" applyNumberFormat="0" applyBorder="0" applyAlignment="0" applyProtection="0"/>
    <xf numFmtId="0" fontId="18" fillId="6" borderId="0" applyNumberFormat="0" applyBorder="0" applyAlignment="0" applyProtection="0"/>
    <xf numFmtId="0" fontId="18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14" borderId="0" applyNumberFormat="0" applyBorder="0" applyAlignment="0" applyProtection="0"/>
    <xf numFmtId="0" fontId="17" fillId="24" borderId="0" applyNumberFormat="0" applyBorder="0" applyAlignment="0" applyProtection="0"/>
    <xf numFmtId="0" fontId="9" fillId="19" borderId="0" applyNumberFormat="0" applyBorder="0" applyAlignment="0" applyProtection="0"/>
    <xf numFmtId="0" fontId="19" fillId="12" borderId="27" applyNumberFormat="0" applyAlignment="0" applyProtection="0"/>
    <xf numFmtId="0" fontId="14" fillId="13" borderId="28" applyNumberFormat="0" applyAlignment="0" applyProtection="0"/>
    <xf numFmtId="0" fontId="20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17" fillId="15" borderId="0" applyNumberFormat="0" applyBorder="0" applyAlignment="0" applyProtection="0"/>
    <xf numFmtId="0" fontId="17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14" borderId="0" applyNumberFormat="0" applyBorder="0" applyAlignment="0" applyProtection="0"/>
    <xf numFmtId="0" fontId="17" fillId="27" borderId="0" applyNumberFormat="0" applyBorder="0" applyAlignment="0" applyProtection="0"/>
    <xf numFmtId="0" fontId="11" fillId="8" borderId="27" applyNumberFormat="0" applyAlignment="0" applyProtection="0"/>
    <xf numFmtId="0" fontId="10" fillId="18" borderId="0" applyNumberFormat="0" applyBorder="0" applyAlignment="0" applyProtection="0"/>
    <xf numFmtId="0" fontId="22" fillId="11" borderId="0" applyNumberFormat="0" applyBorder="0" applyAlignment="0" applyProtection="0"/>
    <xf numFmtId="0" fontId="8" fillId="0" borderId="0"/>
    <xf numFmtId="0" fontId="1" fillId="0" borderId="0"/>
    <xf numFmtId="0" fontId="8" fillId="7" borderId="29" applyNumberFormat="0" applyFont="0" applyAlignment="0" applyProtection="0"/>
    <xf numFmtId="0" fontId="12" fillId="12" borderId="30" applyNumberFormat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2" applyNumberFormat="0" applyFill="0" applyAlignment="0" applyProtection="0"/>
    <xf numFmtId="0" fontId="25" fillId="0" borderId="33" applyNumberFormat="0" applyFill="0" applyAlignment="0" applyProtection="0"/>
    <xf numFmtId="0" fontId="21" fillId="0" borderId="34" applyNumberFormat="0" applyFill="0" applyAlignment="0" applyProtection="0"/>
    <xf numFmtId="0" fontId="16" fillId="0" borderId="35" applyNumberFormat="0" applyFill="0" applyAlignment="0" applyProtection="0"/>
  </cellStyleXfs>
  <cellXfs count="106">
    <xf numFmtId="0" fontId="0" fillId="0" borderId="0" xfId="0"/>
    <xf numFmtId="0" fontId="4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7" fillId="3" borderId="4" xfId="0" applyFont="1" applyFill="1" applyBorder="1" applyAlignment="1" applyProtection="1">
      <alignment vertical="center"/>
      <protection locked="0"/>
    </xf>
    <xf numFmtId="0" fontId="27" fillId="3" borderId="8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7" fillId="4" borderId="45" xfId="0" applyFont="1" applyFill="1" applyBorder="1" applyAlignment="1" applyProtection="1">
      <alignment horizontal="center" vertical="center" textRotation="90" wrapText="1"/>
      <protection locked="0"/>
    </xf>
    <xf numFmtId="0" fontId="7" fillId="4" borderId="45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164" fontId="4" fillId="5" borderId="19" xfId="0" applyNumberFormat="1" applyFont="1" applyFill="1" applyBorder="1" applyAlignment="1" applyProtection="1">
      <alignment horizontal="center" vertical="center"/>
      <protection hidden="1"/>
    </xf>
    <xf numFmtId="0" fontId="4" fillId="5" borderId="19" xfId="0" applyFont="1" applyFill="1" applyBorder="1" applyAlignment="1" applyProtection="1">
      <alignment horizontal="center" vertical="center"/>
      <protection hidden="1"/>
    </xf>
    <xf numFmtId="2" fontId="4" fillId="5" borderId="19" xfId="0" applyNumberFormat="1" applyFont="1" applyFill="1" applyBorder="1" applyAlignment="1" applyProtection="1">
      <alignment horizontal="center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26" fillId="0" borderId="0" xfId="0" applyFont="1" applyProtection="1">
      <protection locked="0"/>
    </xf>
    <xf numFmtId="0" fontId="28" fillId="3" borderId="0" xfId="0" applyFont="1" applyFill="1" applyAlignment="1" applyProtection="1">
      <alignment vertical="center"/>
      <protection hidden="1"/>
    </xf>
    <xf numFmtId="0" fontId="28" fillId="3" borderId="0" xfId="0" applyFont="1" applyFill="1" applyAlignment="1" applyProtection="1">
      <alignment horizontal="center" vertical="center"/>
      <protection hidden="1"/>
    </xf>
    <xf numFmtId="164" fontId="28" fillId="3" borderId="0" xfId="0" applyNumberFormat="1" applyFont="1" applyFill="1" applyAlignment="1" applyProtection="1">
      <alignment vertical="center"/>
      <protection hidden="1"/>
    </xf>
    <xf numFmtId="0" fontId="28" fillId="3" borderId="0" xfId="0" applyFont="1" applyFill="1" applyAlignment="1" applyProtection="1">
      <alignment vertical="center"/>
      <protection locked="0"/>
    </xf>
    <xf numFmtId="0" fontId="28" fillId="3" borderId="0" xfId="0" applyFont="1" applyFill="1" applyAlignment="1" applyProtection="1">
      <alignment horizontal="center" vertical="center"/>
      <protection locked="0"/>
    </xf>
    <xf numFmtId="0" fontId="29" fillId="28" borderId="50" xfId="0" applyFont="1" applyFill="1" applyBorder="1" applyAlignment="1">
      <alignment horizontal="center" vertical="center" wrapText="1"/>
    </xf>
    <xf numFmtId="0" fontId="29" fillId="28" borderId="49" xfId="0" applyFont="1" applyFill="1" applyBorder="1" applyAlignment="1">
      <alignment horizontal="center" vertical="center" wrapText="1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5" fillId="2" borderId="52" xfId="0" applyFont="1" applyFill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5" fillId="2" borderId="39" xfId="0" applyFont="1" applyFill="1" applyBorder="1" applyAlignment="1" applyProtection="1">
      <alignment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165" fontId="4" fillId="0" borderId="54" xfId="0" applyNumberFormat="1" applyFont="1" applyBorder="1" applyAlignment="1" applyProtection="1">
      <alignment horizontal="center" vertical="center"/>
      <protection locked="0"/>
    </xf>
    <xf numFmtId="165" fontId="4" fillId="0" borderId="55" xfId="0" applyNumberFormat="1" applyFont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164" fontId="7" fillId="4" borderId="40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42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1" xfId="0" applyFont="1" applyFill="1" applyBorder="1" applyAlignment="1" applyProtection="1">
      <alignment horizontal="center" vertical="center"/>
      <protection locked="0"/>
    </xf>
    <xf numFmtId="0" fontId="7" fillId="4" borderId="43" xfId="0" applyFont="1" applyFill="1" applyBorder="1" applyAlignment="1" applyProtection="1">
      <alignment horizontal="center" vertical="center"/>
      <protection locked="0"/>
    </xf>
    <xf numFmtId="0" fontId="7" fillId="4" borderId="4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44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horizontal="left" vertical="center" wrapText="1"/>
      <protection locked="0"/>
    </xf>
    <xf numFmtId="0" fontId="5" fillId="5" borderId="21" xfId="0" applyFont="1" applyFill="1" applyBorder="1" applyAlignment="1" applyProtection="1">
      <alignment horizontal="left" vertical="center" wrapText="1"/>
      <protection locked="0"/>
    </xf>
    <xf numFmtId="0" fontId="5" fillId="5" borderId="22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top" indent="1"/>
      <protection locked="0"/>
    </xf>
    <xf numFmtId="0" fontId="4" fillId="3" borderId="10" xfId="0" applyFont="1" applyFill="1" applyBorder="1" applyAlignment="1" applyProtection="1">
      <alignment horizontal="left" vertical="top" indent="1"/>
      <protection locked="0"/>
    </xf>
    <xf numFmtId="0" fontId="4" fillId="3" borderId="12" xfId="0" applyFont="1" applyFill="1" applyBorder="1" applyAlignment="1" applyProtection="1">
      <alignment horizontal="left" vertical="top" inden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/>
      <protection locked="0"/>
    </xf>
    <xf numFmtId="0" fontId="26" fillId="0" borderId="39" xfId="0" applyFont="1" applyBorder="1" applyAlignment="1" applyProtection="1">
      <alignment horizontal="left"/>
      <protection hidden="1"/>
    </xf>
    <xf numFmtId="0" fontId="26" fillId="0" borderId="0" xfId="0" applyFont="1" applyBorder="1" applyAlignment="1" applyProtection="1">
      <alignment horizontal="left"/>
      <protection hidden="1"/>
    </xf>
  </cellXfs>
  <cellStyles count="46">
    <cellStyle name=" 3]_x000d__x000a_Zoomed=0_x000d__x000a_Row=155_x000d__x000a_Column=-10_x000d__x000a_Height=392_x000d__x000a_Width=1027_x000d__x000a_FontName=Arial_x000d__x000a_FontStyle=0_x000d__x000a_FontSize=10_x000d__x000a_PrtFontNa" xfId="2"/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35"/>
    <cellStyle name="Normal 3" xfId="36"/>
    <cellStyle name="Normal 4" xfId="1"/>
    <cellStyle name="Notas 2" xfId="37"/>
    <cellStyle name="Salida 2" xfId="38"/>
    <cellStyle name="Texto de advertencia 2" xfId="39"/>
    <cellStyle name="Texto explicativo 2" xfId="40"/>
    <cellStyle name="Título 1" xfId="42"/>
    <cellStyle name="Título 2 2" xfId="43"/>
    <cellStyle name="Título 3 2" xfId="44"/>
    <cellStyle name="Título 4" xfId="41"/>
    <cellStyle name="Total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Impacto de la 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'Encuesta de Eficacia'!$D$53:$D$55</c:f>
              <c:strCache>
                <c:ptCount val="3"/>
                <c:pt idx="0">
                  <c:v>Planificación y Ejecución</c:v>
                </c:pt>
                <c:pt idx="1">
                  <c:v>Impacto en Indicadores y Procesos</c:v>
                </c:pt>
                <c:pt idx="2">
                  <c:v>Adquisición y Aplicación de Conocimientos</c:v>
                </c:pt>
              </c:strCache>
            </c:strRef>
          </c:cat>
          <c:val>
            <c:numRef>
              <c:f>'Encuesta de Eficacia'!$E$53:$E$55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3D-4E40-94E5-5285F6469EB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'Encuesta de Eficacia'!$D$53:$D$55</c:f>
              <c:strCache>
                <c:ptCount val="3"/>
                <c:pt idx="0">
                  <c:v>Planificación y Ejecución</c:v>
                </c:pt>
                <c:pt idx="1">
                  <c:v>Impacto en Indicadores y Procesos</c:v>
                </c:pt>
                <c:pt idx="2">
                  <c:v>Adquisición y Aplicación de Conocimientos</c:v>
                </c:pt>
              </c:strCache>
            </c:strRef>
          </c:cat>
          <c:val>
            <c:numRef>
              <c:f>'Encuesta de Eficacia'!$F$53:$F$55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3D-4E40-94E5-5285F6469E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9310656"/>
        <c:axId val="1109312832"/>
      </c:barChart>
      <c:catAx>
        <c:axId val="110931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9312832"/>
        <c:crosses val="autoZero"/>
        <c:auto val="1"/>
        <c:lblAlgn val="ctr"/>
        <c:lblOffset val="100"/>
        <c:noMultiLvlLbl val="0"/>
      </c:catAx>
      <c:valAx>
        <c:axId val="11093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931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Eficacia de la 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8151084433503628"/>
          <c:y val="0.18803548795944236"/>
          <c:w val="0.72687023329792544"/>
          <c:h val="0.3880698182689141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3347665053645595E-2"/>
                  <c:y val="3.5487959442332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ED-4D38-89B3-83F7D95E8F2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9057872048649163E-2"/>
                  <c:y val="-3.0418250950570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ED-4D38-89B3-83F7D95E8F2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'Encuesta de Eficacia'!$H$53:$H$68</c:f>
              <c:strCache>
                <c:ptCount val="16"/>
                <c:pt idx="0">
                  <c:v>Gerencia General</c:v>
                </c:pt>
                <c:pt idx="1">
                  <c:v>Control Interno</c:v>
                </c:pt>
                <c:pt idx="2">
                  <c:v>Secretaria General</c:v>
                </c:pt>
                <c:pt idx="3">
                  <c:v>Oficina Asesora Comunicaciones</c:v>
                </c:pt>
                <c:pt idx="4">
                  <c:v>Oficina Asuntos Jurídicos y Contratación</c:v>
                </c:pt>
                <c:pt idx="5">
                  <c:v>Oficina Planeación Estratégica y Gestión Regulatoria</c:v>
                </c:pt>
                <c:pt idx="6">
                  <c:v>Dirección Capital Humano</c:v>
                </c:pt>
                <c:pt idx="7">
                  <c:v>Dirección Administrativa y Financiera</c:v>
                </c:pt>
                <c:pt idx="8">
                  <c:v>Subgerencia Gestión Comercial y Servicio al Ciudadano</c:v>
                </c:pt>
                <c:pt idx="9">
                  <c:v>Subgerencia Proyectos y Sost.</c:v>
                </c:pt>
                <c:pt idx="10">
                  <c:v>Dirección Energía y Alumbrado</c:v>
                </c:pt>
                <c:pt idx="11">
                  <c:v>Dirección Actividades Complementarias y Servicios No Regulados</c:v>
                </c:pt>
                <c:pt idx="12">
                  <c:v>Dirección Aseo y Aprovechamiento</c:v>
                </c:pt>
                <c:pt idx="13">
                  <c:v>Dirección Acueducto</c:v>
                </c:pt>
                <c:pt idx="14">
                  <c:v>Dirección Alcantarillado</c:v>
                </c:pt>
                <c:pt idx="15">
                  <c:v>Dirección Operaciones</c:v>
                </c:pt>
              </c:strCache>
            </c:strRef>
          </c:cat>
          <c:val>
            <c:numRef>
              <c:f>'Encuesta de Eficacia'!$I$53:$I$68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ED-4D38-89B3-83F7D95E8F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09318816"/>
        <c:axId val="1109313376"/>
      </c:lineChart>
      <c:catAx>
        <c:axId val="110931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9313376"/>
        <c:crosses val="autoZero"/>
        <c:auto val="1"/>
        <c:lblAlgn val="ctr"/>
        <c:lblOffset val="100"/>
        <c:noMultiLvlLbl val="0"/>
      </c:catAx>
      <c:valAx>
        <c:axId val="110931337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931881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75127</xdr:colOff>
      <xdr:row>1</xdr:row>
      <xdr:rowOff>28575</xdr:rowOff>
    </xdr:from>
    <xdr:to>
      <xdr:col>3</xdr:col>
      <xdr:colOff>1116170</xdr:colOff>
      <xdr:row>2</xdr:row>
      <xdr:rowOff>342900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17" t="25835" r="6273"/>
        <a:stretch/>
      </xdr:blipFill>
      <xdr:spPr bwMode="auto">
        <a:xfrm>
          <a:off x="665409" y="200293"/>
          <a:ext cx="1470338" cy="668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114300</xdr:rowOff>
    </xdr:from>
    <xdr:to>
      <xdr:col>6</xdr:col>
      <xdr:colOff>371476</xdr:colOff>
      <xdr:row>2</xdr:row>
      <xdr:rowOff>333375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5"/>
        <a:stretch>
          <a:fillRect/>
        </a:stretch>
      </xdr:blipFill>
      <xdr:spPr bwMode="auto">
        <a:xfrm>
          <a:off x="495300" y="276225"/>
          <a:ext cx="267652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</xdr:row>
      <xdr:rowOff>28575</xdr:rowOff>
    </xdr:from>
    <xdr:to>
      <xdr:col>9</xdr:col>
      <xdr:colOff>66675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209550</xdr:colOff>
      <xdr:row>8</xdr:row>
      <xdr:rowOff>0</xdr:rowOff>
    </xdr:from>
    <xdr:to>
      <xdr:col>19</xdr:col>
      <xdr:colOff>257175</xdr:colOff>
      <xdr:row>23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70"/>
  <sheetViews>
    <sheetView showGridLines="0" tabSelected="1" zoomScale="71" zoomScaleNormal="71" workbookViewId="0">
      <selection activeCell="F8" sqref="F8:AC8"/>
    </sheetView>
  </sheetViews>
  <sheetFormatPr baseColWidth="10" defaultRowHeight="13.8" x14ac:dyDescent="0.25"/>
  <cols>
    <col min="1" max="1" width="5.88671875" style="11" customWidth="1"/>
    <col min="2" max="2" width="2.6640625" style="11" customWidth="1"/>
    <col min="3" max="3" width="6.33203125" style="12" customWidth="1"/>
    <col min="4" max="6" width="19" style="11" customWidth="1"/>
    <col min="7" max="7" width="7.33203125" style="12" customWidth="1"/>
    <col min="8" max="23" width="8.88671875" style="11" customWidth="1"/>
    <col min="24" max="27" width="6.44140625" style="11" hidden="1" customWidth="1"/>
    <col min="28" max="28" width="12.44140625" style="13" customWidth="1"/>
    <col min="29" max="29" width="13.6640625" style="11" customWidth="1"/>
    <col min="30" max="30" width="3.88671875" style="11" customWidth="1"/>
    <col min="31" max="268" width="11.44140625" style="11"/>
    <col min="269" max="269" width="5.88671875" style="11" customWidth="1"/>
    <col min="270" max="270" width="2.6640625" style="11" customWidth="1"/>
    <col min="271" max="271" width="6.33203125" style="11" customWidth="1"/>
    <col min="272" max="274" width="19" style="11" customWidth="1"/>
    <col min="275" max="284" width="6" style="11" customWidth="1"/>
    <col min="285" max="285" width="3.88671875" style="11" customWidth="1"/>
    <col min="286" max="524" width="11.44140625" style="11"/>
    <col min="525" max="525" width="5.88671875" style="11" customWidth="1"/>
    <col min="526" max="526" width="2.6640625" style="11" customWidth="1"/>
    <col min="527" max="527" width="6.33203125" style="11" customWidth="1"/>
    <col min="528" max="530" width="19" style="11" customWidth="1"/>
    <col min="531" max="540" width="6" style="11" customWidth="1"/>
    <col min="541" max="541" width="3.88671875" style="11" customWidth="1"/>
    <col min="542" max="780" width="11.44140625" style="11"/>
    <col min="781" max="781" width="5.88671875" style="11" customWidth="1"/>
    <col min="782" max="782" width="2.6640625" style="11" customWidth="1"/>
    <col min="783" max="783" width="6.33203125" style="11" customWidth="1"/>
    <col min="784" max="786" width="19" style="11" customWidth="1"/>
    <col min="787" max="796" width="6" style="11" customWidth="1"/>
    <col min="797" max="797" width="3.88671875" style="11" customWidth="1"/>
    <col min="798" max="1036" width="11.44140625" style="11"/>
    <col min="1037" max="1037" width="5.88671875" style="11" customWidth="1"/>
    <col min="1038" max="1038" width="2.6640625" style="11" customWidth="1"/>
    <col min="1039" max="1039" width="6.33203125" style="11" customWidth="1"/>
    <col min="1040" max="1042" width="19" style="11" customWidth="1"/>
    <col min="1043" max="1052" width="6" style="11" customWidth="1"/>
    <col min="1053" max="1053" width="3.88671875" style="11" customWidth="1"/>
    <col min="1054" max="1292" width="11.44140625" style="11"/>
    <col min="1293" max="1293" width="5.88671875" style="11" customWidth="1"/>
    <col min="1294" max="1294" width="2.6640625" style="11" customWidth="1"/>
    <col min="1295" max="1295" width="6.33203125" style="11" customWidth="1"/>
    <col min="1296" max="1298" width="19" style="11" customWidth="1"/>
    <col min="1299" max="1308" width="6" style="11" customWidth="1"/>
    <col min="1309" max="1309" width="3.88671875" style="11" customWidth="1"/>
    <col min="1310" max="1548" width="11.44140625" style="11"/>
    <col min="1549" max="1549" width="5.88671875" style="11" customWidth="1"/>
    <col min="1550" max="1550" width="2.6640625" style="11" customWidth="1"/>
    <col min="1551" max="1551" width="6.33203125" style="11" customWidth="1"/>
    <col min="1552" max="1554" width="19" style="11" customWidth="1"/>
    <col min="1555" max="1564" width="6" style="11" customWidth="1"/>
    <col min="1565" max="1565" width="3.88671875" style="11" customWidth="1"/>
    <col min="1566" max="1804" width="11.44140625" style="11"/>
    <col min="1805" max="1805" width="5.88671875" style="11" customWidth="1"/>
    <col min="1806" max="1806" width="2.6640625" style="11" customWidth="1"/>
    <col min="1807" max="1807" width="6.33203125" style="11" customWidth="1"/>
    <col min="1808" max="1810" width="19" style="11" customWidth="1"/>
    <col min="1811" max="1820" width="6" style="11" customWidth="1"/>
    <col min="1821" max="1821" width="3.88671875" style="11" customWidth="1"/>
    <col min="1822" max="2060" width="11.44140625" style="11"/>
    <col min="2061" max="2061" width="5.88671875" style="11" customWidth="1"/>
    <col min="2062" max="2062" width="2.6640625" style="11" customWidth="1"/>
    <col min="2063" max="2063" width="6.33203125" style="11" customWidth="1"/>
    <col min="2064" max="2066" width="19" style="11" customWidth="1"/>
    <col min="2067" max="2076" width="6" style="11" customWidth="1"/>
    <col min="2077" max="2077" width="3.88671875" style="11" customWidth="1"/>
    <col min="2078" max="2316" width="11.44140625" style="11"/>
    <col min="2317" max="2317" width="5.88671875" style="11" customWidth="1"/>
    <col min="2318" max="2318" width="2.6640625" style="11" customWidth="1"/>
    <col min="2319" max="2319" width="6.33203125" style="11" customWidth="1"/>
    <col min="2320" max="2322" width="19" style="11" customWidth="1"/>
    <col min="2323" max="2332" width="6" style="11" customWidth="1"/>
    <col min="2333" max="2333" width="3.88671875" style="11" customWidth="1"/>
    <col min="2334" max="2572" width="11.44140625" style="11"/>
    <col min="2573" max="2573" width="5.88671875" style="11" customWidth="1"/>
    <col min="2574" max="2574" width="2.6640625" style="11" customWidth="1"/>
    <col min="2575" max="2575" width="6.33203125" style="11" customWidth="1"/>
    <col min="2576" max="2578" width="19" style="11" customWidth="1"/>
    <col min="2579" max="2588" width="6" style="11" customWidth="1"/>
    <col min="2589" max="2589" width="3.88671875" style="11" customWidth="1"/>
    <col min="2590" max="2828" width="11.44140625" style="11"/>
    <col min="2829" max="2829" width="5.88671875" style="11" customWidth="1"/>
    <col min="2830" max="2830" width="2.6640625" style="11" customWidth="1"/>
    <col min="2831" max="2831" width="6.33203125" style="11" customWidth="1"/>
    <col min="2832" max="2834" width="19" style="11" customWidth="1"/>
    <col min="2835" max="2844" width="6" style="11" customWidth="1"/>
    <col min="2845" max="2845" width="3.88671875" style="11" customWidth="1"/>
    <col min="2846" max="3084" width="11.44140625" style="11"/>
    <col min="3085" max="3085" width="5.88671875" style="11" customWidth="1"/>
    <col min="3086" max="3086" width="2.6640625" style="11" customWidth="1"/>
    <col min="3087" max="3087" width="6.33203125" style="11" customWidth="1"/>
    <col min="3088" max="3090" width="19" style="11" customWidth="1"/>
    <col min="3091" max="3100" width="6" style="11" customWidth="1"/>
    <col min="3101" max="3101" width="3.88671875" style="11" customWidth="1"/>
    <col min="3102" max="3340" width="11.44140625" style="11"/>
    <col min="3341" max="3341" width="5.88671875" style="11" customWidth="1"/>
    <col min="3342" max="3342" width="2.6640625" style="11" customWidth="1"/>
    <col min="3343" max="3343" width="6.33203125" style="11" customWidth="1"/>
    <col min="3344" max="3346" width="19" style="11" customWidth="1"/>
    <col min="3347" max="3356" width="6" style="11" customWidth="1"/>
    <col min="3357" max="3357" width="3.88671875" style="11" customWidth="1"/>
    <col min="3358" max="3596" width="11.44140625" style="11"/>
    <col min="3597" max="3597" width="5.88671875" style="11" customWidth="1"/>
    <col min="3598" max="3598" width="2.6640625" style="11" customWidth="1"/>
    <col min="3599" max="3599" width="6.33203125" style="11" customWidth="1"/>
    <col min="3600" max="3602" width="19" style="11" customWidth="1"/>
    <col min="3603" max="3612" width="6" style="11" customWidth="1"/>
    <col min="3613" max="3613" width="3.88671875" style="11" customWidth="1"/>
    <col min="3614" max="3852" width="11.44140625" style="11"/>
    <col min="3853" max="3853" width="5.88671875" style="11" customWidth="1"/>
    <col min="3854" max="3854" width="2.6640625" style="11" customWidth="1"/>
    <col min="3855" max="3855" width="6.33203125" style="11" customWidth="1"/>
    <col min="3856" max="3858" width="19" style="11" customWidth="1"/>
    <col min="3859" max="3868" width="6" style="11" customWidth="1"/>
    <col min="3869" max="3869" width="3.88671875" style="11" customWidth="1"/>
    <col min="3870" max="4108" width="11.44140625" style="11"/>
    <col min="4109" max="4109" width="5.88671875" style="11" customWidth="1"/>
    <col min="4110" max="4110" width="2.6640625" style="11" customWidth="1"/>
    <col min="4111" max="4111" width="6.33203125" style="11" customWidth="1"/>
    <col min="4112" max="4114" width="19" style="11" customWidth="1"/>
    <col min="4115" max="4124" width="6" style="11" customWidth="1"/>
    <col min="4125" max="4125" width="3.88671875" style="11" customWidth="1"/>
    <col min="4126" max="4364" width="11.44140625" style="11"/>
    <col min="4365" max="4365" width="5.88671875" style="11" customWidth="1"/>
    <col min="4366" max="4366" width="2.6640625" style="11" customWidth="1"/>
    <col min="4367" max="4367" width="6.33203125" style="11" customWidth="1"/>
    <col min="4368" max="4370" width="19" style="11" customWidth="1"/>
    <col min="4371" max="4380" width="6" style="11" customWidth="1"/>
    <col min="4381" max="4381" width="3.88671875" style="11" customWidth="1"/>
    <col min="4382" max="4620" width="11.44140625" style="11"/>
    <col min="4621" max="4621" width="5.88671875" style="11" customWidth="1"/>
    <col min="4622" max="4622" width="2.6640625" style="11" customWidth="1"/>
    <col min="4623" max="4623" width="6.33203125" style="11" customWidth="1"/>
    <col min="4624" max="4626" width="19" style="11" customWidth="1"/>
    <col min="4627" max="4636" width="6" style="11" customWidth="1"/>
    <col min="4637" max="4637" width="3.88671875" style="11" customWidth="1"/>
    <col min="4638" max="4876" width="11.44140625" style="11"/>
    <col min="4877" max="4877" width="5.88671875" style="11" customWidth="1"/>
    <col min="4878" max="4878" width="2.6640625" style="11" customWidth="1"/>
    <col min="4879" max="4879" width="6.33203125" style="11" customWidth="1"/>
    <col min="4880" max="4882" width="19" style="11" customWidth="1"/>
    <col min="4883" max="4892" width="6" style="11" customWidth="1"/>
    <col min="4893" max="4893" width="3.88671875" style="11" customWidth="1"/>
    <col min="4894" max="5132" width="11.44140625" style="11"/>
    <col min="5133" max="5133" width="5.88671875" style="11" customWidth="1"/>
    <col min="5134" max="5134" width="2.6640625" style="11" customWidth="1"/>
    <col min="5135" max="5135" width="6.33203125" style="11" customWidth="1"/>
    <col min="5136" max="5138" width="19" style="11" customWidth="1"/>
    <col min="5139" max="5148" width="6" style="11" customWidth="1"/>
    <col min="5149" max="5149" width="3.88671875" style="11" customWidth="1"/>
    <col min="5150" max="5388" width="11.44140625" style="11"/>
    <col min="5389" max="5389" width="5.88671875" style="11" customWidth="1"/>
    <col min="5390" max="5390" width="2.6640625" style="11" customWidth="1"/>
    <col min="5391" max="5391" width="6.33203125" style="11" customWidth="1"/>
    <col min="5392" max="5394" width="19" style="11" customWidth="1"/>
    <col min="5395" max="5404" width="6" style="11" customWidth="1"/>
    <col min="5405" max="5405" width="3.88671875" style="11" customWidth="1"/>
    <col min="5406" max="5644" width="11.44140625" style="11"/>
    <col min="5645" max="5645" width="5.88671875" style="11" customWidth="1"/>
    <col min="5646" max="5646" width="2.6640625" style="11" customWidth="1"/>
    <col min="5647" max="5647" width="6.33203125" style="11" customWidth="1"/>
    <col min="5648" max="5650" width="19" style="11" customWidth="1"/>
    <col min="5651" max="5660" width="6" style="11" customWidth="1"/>
    <col min="5661" max="5661" width="3.88671875" style="11" customWidth="1"/>
    <col min="5662" max="5900" width="11.44140625" style="11"/>
    <col min="5901" max="5901" width="5.88671875" style="11" customWidth="1"/>
    <col min="5902" max="5902" width="2.6640625" style="11" customWidth="1"/>
    <col min="5903" max="5903" width="6.33203125" style="11" customWidth="1"/>
    <col min="5904" max="5906" width="19" style="11" customWidth="1"/>
    <col min="5907" max="5916" width="6" style="11" customWidth="1"/>
    <col min="5917" max="5917" width="3.88671875" style="11" customWidth="1"/>
    <col min="5918" max="6156" width="11.44140625" style="11"/>
    <col min="6157" max="6157" width="5.88671875" style="11" customWidth="1"/>
    <col min="6158" max="6158" width="2.6640625" style="11" customWidth="1"/>
    <col min="6159" max="6159" width="6.33203125" style="11" customWidth="1"/>
    <col min="6160" max="6162" width="19" style="11" customWidth="1"/>
    <col min="6163" max="6172" width="6" style="11" customWidth="1"/>
    <col min="6173" max="6173" width="3.88671875" style="11" customWidth="1"/>
    <col min="6174" max="6412" width="11.44140625" style="11"/>
    <col min="6413" max="6413" width="5.88671875" style="11" customWidth="1"/>
    <col min="6414" max="6414" width="2.6640625" style="11" customWidth="1"/>
    <col min="6415" max="6415" width="6.33203125" style="11" customWidth="1"/>
    <col min="6416" max="6418" width="19" style="11" customWidth="1"/>
    <col min="6419" max="6428" width="6" style="11" customWidth="1"/>
    <col min="6429" max="6429" width="3.88671875" style="11" customWidth="1"/>
    <col min="6430" max="6668" width="11.44140625" style="11"/>
    <col min="6669" max="6669" width="5.88671875" style="11" customWidth="1"/>
    <col min="6670" max="6670" width="2.6640625" style="11" customWidth="1"/>
    <col min="6671" max="6671" width="6.33203125" style="11" customWidth="1"/>
    <col min="6672" max="6674" width="19" style="11" customWidth="1"/>
    <col min="6675" max="6684" width="6" style="11" customWidth="1"/>
    <col min="6685" max="6685" width="3.88671875" style="11" customWidth="1"/>
    <col min="6686" max="6924" width="11.44140625" style="11"/>
    <col min="6925" max="6925" width="5.88671875" style="11" customWidth="1"/>
    <col min="6926" max="6926" width="2.6640625" style="11" customWidth="1"/>
    <col min="6927" max="6927" width="6.33203125" style="11" customWidth="1"/>
    <col min="6928" max="6930" width="19" style="11" customWidth="1"/>
    <col min="6931" max="6940" width="6" style="11" customWidth="1"/>
    <col min="6941" max="6941" width="3.88671875" style="11" customWidth="1"/>
    <col min="6942" max="7180" width="11.44140625" style="11"/>
    <col min="7181" max="7181" width="5.88671875" style="11" customWidth="1"/>
    <col min="7182" max="7182" width="2.6640625" style="11" customWidth="1"/>
    <col min="7183" max="7183" width="6.33203125" style="11" customWidth="1"/>
    <col min="7184" max="7186" width="19" style="11" customWidth="1"/>
    <col min="7187" max="7196" width="6" style="11" customWidth="1"/>
    <col min="7197" max="7197" width="3.88671875" style="11" customWidth="1"/>
    <col min="7198" max="7436" width="11.44140625" style="11"/>
    <col min="7437" max="7437" width="5.88671875" style="11" customWidth="1"/>
    <col min="7438" max="7438" width="2.6640625" style="11" customWidth="1"/>
    <col min="7439" max="7439" width="6.33203125" style="11" customWidth="1"/>
    <col min="7440" max="7442" width="19" style="11" customWidth="1"/>
    <col min="7443" max="7452" width="6" style="11" customWidth="1"/>
    <col min="7453" max="7453" width="3.88671875" style="11" customWidth="1"/>
    <col min="7454" max="7692" width="11.44140625" style="11"/>
    <col min="7693" max="7693" width="5.88671875" style="11" customWidth="1"/>
    <col min="7694" max="7694" width="2.6640625" style="11" customWidth="1"/>
    <col min="7695" max="7695" width="6.33203125" style="11" customWidth="1"/>
    <col min="7696" max="7698" width="19" style="11" customWidth="1"/>
    <col min="7699" max="7708" width="6" style="11" customWidth="1"/>
    <col min="7709" max="7709" width="3.88671875" style="11" customWidth="1"/>
    <col min="7710" max="7948" width="11.44140625" style="11"/>
    <col min="7949" max="7949" width="5.88671875" style="11" customWidth="1"/>
    <col min="7950" max="7950" width="2.6640625" style="11" customWidth="1"/>
    <col min="7951" max="7951" width="6.33203125" style="11" customWidth="1"/>
    <col min="7952" max="7954" width="19" style="11" customWidth="1"/>
    <col min="7955" max="7964" width="6" style="11" customWidth="1"/>
    <col min="7965" max="7965" width="3.88671875" style="11" customWidth="1"/>
    <col min="7966" max="8204" width="11.44140625" style="11"/>
    <col min="8205" max="8205" width="5.88671875" style="11" customWidth="1"/>
    <col min="8206" max="8206" width="2.6640625" style="11" customWidth="1"/>
    <col min="8207" max="8207" width="6.33203125" style="11" customWidth="1"/>
    <col min="8208" max="8210" width="19" style="11" customWidth="1"/>
    <col min="8211" max="8220" width="6" style="11" customWidth="1"/>
    <col min="8221" max="8221" width="3.88671875" style="11" customWidth="1"/>
    <col min="8222" max="8460" width="11.44140625" style="11"/>
    <col min="8461" max="8461" width="5.88671875" style="11" customWidth="1"/>
    <col min="8462" max="8462" width="2.6640625" style="11" customWidth="1"/>
    <col min="8463" max="8463" width="6.33203125" style="11" customWidth="1"/>
    <col min="8464" max="8466" width="19" style="11" customWidth="1"/>
    <col min="8467" max="8476" width="6" style="11" customWidth="1"/>
    <col min="8477" max="8477" width="3.88671875" style="11" customWidth="1"/>
    <col min="8478" max="8716" width="11.44140625" style="11"/>
    <col min="8717" max="8717" width="5.88671875" style="11" customWidth="1"/>
    <col min="8718" max="8718" width="2.6640625" style="11" customWidth="1"/>
    <col min="8719" max="8719" width="6.33203125" style="11" customWidth="1"/>
    <col min="8720" max="8722" width="19" style="11" customWidth="1"/>
    <col min="8723" max="8732" width="6" style="11" customWidth="1"/>
    <col min="8733" max="8733" width="3.88671875" style="11" customWidth="1"/>
    <col min="8734" max="8972" width="11.44140625" style="11"/>
    <col min="8973" max="8973" width="5.88671875" style="11" customWidth="1"/>
    <col min="8974" max="8974" width="2.6640625" style="11" customWidth="1"/>
    <col min="8975" max="8975" width="6.33203125" style="11" customWidth="1"/>
    <col min="8976" max="8978" width="19" style="11" customWidth="1"/>
    <col min="8979" max="8988" width="6" style="11" customWidth="1"/>
    <col min="8989" max="8989" width="3.88671875" style="11" customWidth="1"/>
    <col min="8990" max="9228" width="11.44140625" style="11"/>
    <col min="9229" max="9229" width="5.88671875" style="11" customWidth="1"/>
    <col min="9230" max="9230" width="2.6640625" style="11" customWidth="1"/>
    <col min="9231" max="9231" width="6.33203125" style="11" customWidth="1"/>
    <col min="9232" max="9234" width="19" style="11" customWidth="1"/>
    <col min="9235" max="9244" width="6" style="11" customWidth="1"/>
    <col min="9245" max="9245" width="3.88671875" style="11" customWidth="1"/>
    <col min="9246" max="9484" width="11.44140625" style="11"/>
    <col min="9485" max="9485" width="5.88671875" style="11" customWidth="1"/>
    <col min="9486" max="9486" width="2.6640625" style="11" customWidth="1"/>
    <col min="9487" max="9487" width="6.33203125" style="11" customWidth="1"/>
    <col min="9488" max="9490" width="19" style="11" customWidth="1"/>
    <col min="9491" max="9500" width="6" style="11" customWidth="1"/>
    <col min="9501" max="9501" width="3.88671875" style="11" customWidth="1"/>
    <col min="9502" max="9740" width="11.44140625" style="11"/>
    <col min="9741" max="9741" width="5.88671875" style="11" customWidth="1"/>
    <col min="9742" max="9742" width="2.6640625" style="11" customWidth="1"/>
    <col min="9743" max="9743" width="6.33203125" style="11" customWidth="1"/>
    <col min="9744" max="9746" width="19" style="11" customWidth="1"/>
    <col min="9747" max="9756" width="6" style="11" customWidth="1"/>
    <col min="9757" max="9757" width="3.88671875" style="11" customWidth="1"/>
    <col min="9758" max="9996" width="11.44140625" style="11"/>
    <col min="9997" max="9997" width="5.88671875" style="11" customWidth="1"/>
    <col min="9998" max="9998" width="2.6640625" style="11" customWidth="1"/>
    <col min="9999" max="9999" width="6.33203125" style="11" customWidth="1"/>
    <col min="10000" max="10002" width="19" style="11" customWidth="1"/>
    <col min="10003" max="10012" width="6" style="11" customWidth="1"/>
    <col min="10013" max="10013" width="3.88671875" style="11" customWidth="1"/>
    <col min="10014" max="10252" width="11.44140625" style="11"/>
    <col min="10253" max="10253" width="5.88671875" style="11" customWidth="1"/>
    <col min="10254" max="10254" width="2.6640625" style="11" customWidth="1"/>
    <col min="10255" max="10255" width="6.33203125" style="11" customWidth="1"/>
    <col min="10256" max="10258" width="19" style="11" customWidth="1"/>
    <col min="10259" max="10268" width="6" style="11" customWidth="1"/>
    <col min="10269" max="10269" width="3.88671875" style="11" customWidth="1"/>
    <col min="10270" max="10508" width="11.44140625" style="11"/>
    <col min="10509" max="10509" width="5.88671875" style="11" customWidth="1"/>
    <col min="10510" max="10510" width="2.6640625" style="11" customWidth="1"/>
    <col min="10511" max="10511" width="6.33203125" style="11" customWidth="1"/>
    <col min="10512" max="10514" width="19" style="11" customWidth="1"/>
    <col min="10515" max="10524" width="6" style="11" customWidth="1"/>
    <col min="10525" max="10525" width="3.88671875" style="11" customWidth="1"/>
    <col min="10526" max="10764" width="11.44140625" style="11"/>
    <col min="10765" max="10765" width="5.88671875" style="11" customWidth="1"/>
    <col min="10766" max="10766" width="2.6640625" style="11" customWidth="1"/>
    <col min="10767" max="10767" width="6.33203125" style="11" customWidth="1"/>
    <col min="10768" max="10770" width="19" style="11" customWidth="1"/>
    <col min="10771" max="10780" width="6" style="11" customWidth="1"/>
    <col min="10781" max="10781" width="3.88671875" style="11" customWidth="1"/>
    <col min="10782" max="11020" width="11.44140625" style="11"/>
    <col min="11021" max="11021" width="5.88671875" style="11" customWidth="1"/>
    <col min="11022" max="11022" width="2.6640625" style="11" customWidth="1"/>
    <col min="11023" max="11023" width="6.33203125" style="11" customWidth="1"/>
    <col min="11024" max="11026" width="19" style="11" customWidth="1"/>
    <col min="11027" max="11036" width="6" style="11" customWidth="1"/>
    <col min="11037" max="11037" width="3.88671875" style="11" customWidth="1"/>
    <col min="11038" max="11276" width="11.44140625" style="11"/>
    <col min="11277" max="11277" width="5.88671875" style="11" customWidth="1"/>
    <col min="11278" max="11278" width="2.6640625" style="11" customWidth="1"/>
    <col min="11279" max="11279" width="6.33203125" style="11" customWidth="1"/>
    <col min="11280" max="11282" width="19" style="11" customWidth="1"/>
    <col min="11283" max="11292" width="6" style="11" customWidth="1"/>
    <col min="11293" max="11293" width="3.88671875" style="11" customWidth="1"/>
    <col min="11294" max="11532" width="11.44140625" style="11"/>
    <col min="11533" max="11533" width="5.88671875" style="11" customWidth="1"/>
    <col min="11534" max="11534" width="2.6640625" style="11" customWidth="1"/>
    <col min="11535" max="11535" width="6.33203125" style="11" customWidth="1"/>
    <col min="11536" max="11538" width="19" style="11" customWidth="1"/>
    <col min="11539" max="11548" width="6" style="11" customWidth="1"/>
    <col min="11549" max="11549" width="3.88671875" style="11" customWidth="1"/>
    <col min="11550" max="11788" width="11.44140625" style="11"/>
    <col min="11789" max="11789" width="5.88671875" style="11" customWidth="1"/>
    <col min="11790" max="11790" width="2.6640625" style="11" customWidth="1"/>
    <col min="11791" max="11791" width="6.33203125" style="11" customWidth="1"/>
    <col min="11792" max="11794" width="19" style="11" customWidth="1"/>
    <col min="11795" max="11804" width="6" style="11" customWidth="1"/>
    <col min="11805" max="11805" width="3.88671875" style="11" customWidth="1"/>
    <col min="11806" max="12044" width="11.44140625" style="11"/>
    <col min="12045" max="12045" width="5.88671875" style="11" customWidth="1"/>
    <col min="12046" max="12046" width="2.6640625" style="11" customWidth="1"/>
    <col min="12047" max="12047" width="6.33203125" style="11" customWidth="1"/>
    <col min="12048" max="12050" width="19" style="11" customWidth="1"/>
    <col min="12051" max="12060" width="6" style="11" customWidth="1"/>
    <col min="12061" max="12061" width="3.88671875" style="11" customWidth="1"/>
    <col min="12062" max="12300" width="11.44140625" style="11"/>
    <col min="12301" max="12301" width="5.88671875" style="11" customWidth="1"/>
    <col min="12302" max="12302" width="2.6640625" style="11" customWidth="1"/>
    <col min="12303" max="12303" width="6.33203125" style="11" customWidth="1"/>
    <col min="12304" max="12306" width="19" style="11" customWidth="1"/>
    <col min="12307" max="12316" width="6" style="11" customWidth="1"/>
    <col min="12317" max="12317" width="3.88671875" style="11" customWidth="1"/>
    <col min="12318" max="12556" width="11.44140625" style="11"/>
    <col min="12557" max="12557" width="5.88671875" style="11" customWidth="1"/>
    <col min="12558" max="12558" width="2.6640625" style="11" customWidth="1"/>
    <col min="12559" max="12559" width="6.33203125" style="11" customWidth="1"/>
    <col min="12560" max="12562" width="19" style="11" customWidth="1"/>
    <col min="12563" max="12572" width="6" style="11" customWidth="1"/>
    <col min="12573" max="12573" width="3.88671875" style="11" customWidth="1"/>
    <col min="12574" max="12812" width="11.44140625" style="11"/>
    <col min="12813" max="12813" width="5.88671875" style="11" customWidth="1"/>
    <col min="12814" max="12814" width="2.6640625" style="11" customWidth="1"/>
    <col min="12815" max="12815" width="6.33203125" style="11" customWidth="1"/>
    <col min="12816" max="12818" width="19" style="11" customWidth="1"/>
    <col min="12819" max="12828" width="6" style="11" customWidth="1"/>
    <col min="12829" max="12829" width="3.88671875" style="11" customWidth="1"/>
    <col min="12830" max="13068" width="11.44140625" style="11"/>
    <col min="13069" max="13069" width="5.88671875" style="11" customWidth="1"/>
    <col min="13070" max="13070" width="2.6640625" style="11" customWidth="1"/>
    <col min="13071" max="13071" width="6.33203125" style="11" customWidth="1"/>
    <col min="13072" max="13074" width="19" style="11" customWidth="1"/>
    <col min="13075" max="13084" width="6" style="11" customWidth="1"/>
    <col min="13085" max="13085" width="3.88671875" style="11" customWidth="1"/>
    <col min="13086" max="13324" width="11.44140625" style="11"/>
    <col min="13325" max="13325" width="5.88671875" style="11" customWidth="1"/>
    <col min="13326" max="13326" width="2.6640625" style="11" customWidth="1"/>
    <col min="13327" max="13327" width="6.33203125" style="11" customWidth="1"/>
    <col min="13328" max="13330" width="19" style="11" customWidth="1"/>
    <col min="13331" max="13340" width="6" style="11" customWidth="1"/>
    <col min="13341" max="13341" width="3.88671875" style="11" customWidth="1"/>
    <col min="13342" max="13580" width="11.44140625" style="11"/>
    <col min="13581" max="13581" width="5.88671875" style="11" customWidth="1"/>
    <col min="13582" max="13582" width="2.6640625" style="11" customWidth="1"/>
    <col min="13583" max="13583" width="6.33203125" style="11" customWidth="1"/>
    <col min="13584" max="13586" width="19" style="11" customWidth="1"/>
    <col min="13587" max="13596" width="6" style="11" customWidth="1"/>
    <col min="13597" max="13597" width="3.88671875" style="11" customWidth="1"/>
    <col min="13598" max="13836" width="11.44140625" style="11"/>
    <col min="13837" max="13837" width="5.88671875" style="11" customWidth="1"/>
    <col min="13838" max="13838" width="2.6640625" style="11" customWidth="1"/>
    <col min="13839" max="13839" width="6.33203125" style="11" customWidth="1"/>
    <col min="13840" max="13842" width="19" style="11" customWidth="1"/>
    <col min="13843" max="13852" width="6" style="11" customWidth="1"/>
    <col min="13853" max="13853" width="3.88671875" style="11" customWidth="1"/>
    <col min="13854" max="14092" width="11.44140625" style="11"/>
    <col min="14093" max="14093" width="5.88671875" style="11" customWidth="1"/>
    <col min="14094" max="14094" width="2.6640625" style="11" customWidth="1"/>
    <col min="14095" max="14095" width="6.33203125" style="11" customWidth="1"/>
    <col min="14096" max="14098" width="19" style="11" customWidth="1"/>
    <col min="14099" max="14108" width="6" style="11" customWidth="1"/>
    <col min="14109" max="14109" width="3.88671875" style="11" customWidth="1"/>
    <col min="14110" max="14348" width="11.44140625" style="11"/>
    <col min="14349" max="14349" width="5.88671875" style="11" customWidth="1"/>
    <col min="14350" max="14350" width="2.6640625" style="11" customWidth="1"/>
    <col min="14351" max="14351" width="6.33203125" style="11" customWidth="1"/>
    <col min="14352" max="14354" width="19" style="11" customWidth="1"/>
    <col min="14355" max="14364" width="6" style="11" customWidth="1"/>
    <col min="14365" max="14365" width="3.88671875" style="11" customWidth="1"/>
    <col min="14366" max="14604" width="11.44140625" style="11"/>
    <col min="14605" max="14605" width="5.88671875" style="11" customWidth="1"/>
    <col min="14606" max="14606" width="2.6640625" style="11" customWidth="1"/>
    <col min="14607" max="14607" width="6.33203125" style="11" customWidth="1"/>
    <col min="14608" max="14610" width="19" style="11" customWidth="1"/>
    <col min="14611" max="14620" width="6" style="11" customWidth="1"/>
    <col min="14621" max="14621" width="3.88671875" style="11" customWidth="1"/>
    <col min="14622" max="14860" width="11.44140625" style="11"/>
    <col min="14861" max="14861" width="5.88671875" style="11" customWidth="1"/>
    <col min="14862" max="14862" width="2.6640625" style="11" customWidth="1"/>
    <col min="14863" max="14863" width="6.33203125" style="11" customWidth="1"/>
    <col min="14864" max="14866" width="19" style="11" customWidth="1"/>
    <col min="14867" max="14876" width="6" style="11" customWidth="1"/>
    <col min="14877" max="14877" width="3.88671875" style="11" customWidth="1"/>
    <col min="14878" max="15116" width="11.44140625" style="11"/>
    <col min="15117" max="15117" width="5.88671875" style="11" customWidth="1"/>
    <col min="15118" max="15118" width="2.6640625" style="11" customWidth="1"/>
    <col min="15119" max="15119" width="6.33203125" style="11" customWidth="1"/>
    <col min="15120" max="15122" width="19" style="11" customWidth="1"/>
    <col min="15123" max="15132" width="6" style="11" customWidth="1"/>
    <col min="15133" max="15133" width="3.88671875" style="11" customWidth="1"/>
    <col min="15134" max="15372" width="11.44140625" style="11"/>
    <col min="15373" max="15373" width="5.88671875" style="11" customWidth="1"/>
    <col min="15374" max="15374" width="2.6640625" style="11" customWidth="1"/>
    <col min="15375" max="15375" width="6.33203125" style="11" customWidth="1"/>
    <col min="15376" max="15378" width="19" style="11" customWidth="1"/>
    <col min="15379" max="15388" width="6" style="11" customWidth="1"/>
    <col min="15389" max="15389" width="3.88671875" style="11" customWidth="1"/>
    <col min="15390" max="15628" width="11.44140625" style="11"/>
    <col min="15629" max="15629" width="5.88671875" style="11" customWidth="1"/>
    <col min="15630" max="15630" width="2.6640625" style="11" customWidth="1"/>
    <col min="15631" max="15631" width="6.33203125" style="11" customWidth="1"/>
    <col min="15632" max="15634" width="19" style="11" customWidth="1"/>
    <col min="15635" max="15644" width="6" style="11" customWidth="1"/>
    <col min="15645" max="15645" width="3.88671875" style="11" customWidth="1"/>
    <col min="15646" max="15884" width="11.44140625" style="11"/>
    <col min="15885" max="15885" width="5.88671875" style="11" customWidth="1"/>
    <col min="15886" max="15886" width="2.6640625" style="11" customWidth="1"/>
    <col min="15887" max="15887" width="6.33203125" style="11" customWidth="1"/>
    <col min="15888" max="15890" width="19" style="11" customWidth="1"/>
    <col min="15891" max="15900" width="6" style="11" customWidth="1"/>
    <col min="15901" max="15901" width="3.88671875" style="11" customWidth="1"/>
    <col min="15902" max="16140" width="11.44140625" style="11"/>
    <col min="16141" max="16141" width="5.88671875" style="11" customWidth="1"/>
    <col min="16142" max="16142" width="2.6640625" style="11" customWidth="1"/>
    <col min="16143" max="16143" width="6.33203125" style="11" customWidth="1"/>
    <col min="16144" max="16146" width="19" style="11" customWidth="1"/>
    <col min="16147" max="16156" width="6" style="11" customWidth="1"/>
    <col min="16157" max="16157" width="3.88671875" style="11" customWidth="1"/>
    <col min="16158" max="16383" width="11.44140625" style="11"/>
    <col min="16384" max="16384" width="11.44140625" style="11" customWidth="1"/>
  </cols>
  <sheetData>
    <row r="2" spans="2:30" s="3" customFormat="1" ht="27.75" customHeight="1" x14ac:dyDescent="0.25">
      <c r="B2" s="47"/>
      <c r="C2" s="48"/>
      <c r="D2" s="48"/>
      <c r="E2" s="46" t="s">
        <v>42</v>
      </c>
      <c r="F2" s="55" t="s">
        <v>45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49"/>
      <c r="Y2" s="49"/>
      <c r="Z2" s="49"/>
      <c r="AA2" s="49"/>
      <c r="AB2" s="53" t="s">
        <v>46</v>
      </c>
      <c r="AC2" s="57" t="s">
        <v>48</v>
      </c>
      <c r="AD2" s="58"/>
    </row>
    <row r="3" spans="2:30" s="3" customFormat="1" ht="27.75" customHeight="1" x14ac:dyDescent="0.25">
      <c r="B3" s="50"/>
      <c r="C3" s="51"/>
      <c r="D3" s="51"/>
      <c r="E3" s="45" t="s">
        <v>43</v>
      </c>
      <c r="F3" s="56" t="s">
        <v>44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2"/>
      <c r="Y3" s="52"/>
      <c r="Z3" s="52"/>
      <c r="AA3" s="52"/>
      <c r="AB3" s="54" t="s">
        <v>47</v>
      </c>
      <c r="AC3" s="59">
        <v>1</v>
      </c>
      <c r="AD3" s="60"/>
    </row>
    <row r="4" spans="2:30" s="3" customFormat="1" ht="5.25" customHeight="1" x14ac:dyDescent="0.25">
      <c r="AB4" s="4"/>
    </row>
    <row r="5" spans="2:30" s="3" customFormat="1" ht="6.75" customHeight="1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6"/>
      <c r="AD5" s="8"/>
    </row>
    <row r="6" spans="2:30" ht="27" customHeight="1" x14ac:dyDescent="0.25">
      <c r="B6" s="9"/>
      <c r="C6" s="63" t="s">
        <v>0</v>
      </c>
      <c r="D6" s="64"/>
      <c r="E6" s="65"/>
      <c r="F6" s="66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  <c r="AD6" s="10"/>
    </row>
    <row r="7" spans="2:30" ht="6" customHeight="1" x14ac:dyDescent="0.25">
      <c r="B7" s="9"/>
      <c r="AD7" s="14"/>
    </row>
    <row r="8" spans="2:30" ht="29.25" customHeight="1" x14ac:dyDescent="0.25">
      <c r="B8" s="9"/>
      <c r="C8" s="63" t="s">
        <v>1</v>
      </c>
      <c r="D8" s="64"/>
      <c r="E8" s="65"/>
      <c r="F8" s="66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  <c r="AD8" s="14"/>
    </row>
    <row r="9" spans="2:30" ht="9" customHeight="1" x14ac:dyDescent="0.25">
      <c r="B9" s="9"/>
      <c r="AD9" s="14"/>
    </row>
    <row r="10" spans="2:30" s="17" customFormat="1" x14ac:dyDescent="0.25">
      <c r="B10" s="15"/>
      <c r="C10" s="84" t="s">
        <v>2</v>
      </c>
      <c r="D10" s="84"/>
      <c r="E10" s="84"/>
      <c r="F10" s="84"/>
      <c r="G10" s="81" t="s">
        <v>17</v>
      </c>
      <c r="H10" s="61" t="s">
        <v>13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75" t="s">
        <v>20</v>
      </c>
      <c r="AC10" s="78"/>
      <c r="AD10" s="16"/>
    </row>
    <row r="11" spans="2:30" ht="14.4" x14ac:dyDescent="0.25">
      <c r="B11" s="9"/>
      <c r="C11" s="85"/>
      <c r="D11" s="85"/>
      <c r="E11" s="85"/>
      <c r="F11" s="85"/>
      <c r="G11" s="82"/>
      <c r="H11" s="18">
        <v>1</v>
      </c>
      <c r="I11" s="18">
        <v>2</v>
      </c>
      <c r="J11" s="18">
        <v>3</v>
      </c>
      <c r="K11" s="18">
        <v>4</v>
      </c>
      <c r="L11" s="18">
        <v>5</v>
      </c>
      <c r="M11" s="18">
        <v>6</v>
      </c>
      <c r="N11" s="18">
        <v>7</v>
      </c>
      <c r="O11" s="18">
        <v>8</v>
      </c>
      <c r="P11" s="18">
        <v>9</v>
      </c>
      <c r="Q11" s="18">
        <v>10</v>
      </c>
      <c r="R11" s="18">
        <v>11</v>
      </c>
      <c r="S11" s="18">
        <v>12</v>
      </c>
      <c r="T11" s="18">
        <v>13</v>
      </c>
      <c r="U11" s="18">
        <v>14</v>
      </c>
      <c r="V11" s="18">
        <v>15</v>
      </c>
      <c r="W11" s="18">
        <v>16</v>
      </c>
      <c r="X11" s="18">
        <v>17</v>
      </c>
      <c r="Y11" s="18">
        <v>18</v>
      </c>
      <c r="Z11" s="18">
        <v>19</v>
      </c>
      <c r="AA11" s="18">
        <v>20</v>
      </c>
      <c r="AB11" s="76"/>
      <c r="AC11" s="79"/>
      <c r="AD11" s="14"/>
    </row>
    <row r="12" spans="2:30" s="21" customFormat="1" ht="69" customHeight="1" x14ac:dyDescent="0.25">
      <c r="B12" s="19"/>
      <c r="C12" s="86"/>
      <c r="D12" s="86"/>
      <c r="E12" s="86"/>
      <c r="F12" s="86"/>
      <c r="G12" s="83"/>
      <c r="H12" s="31" t="s">
        <v>34</v>
      </c>
      <c r="I12" s="31" t="s">
        <v>26</v>
      </c>
      <c r="J12" s="31" t="s">
        <v>38</v>
      </c>
      <c r="K12" s="31" t="s">
        <v>35</v>
      </c>
      <c r="L12" s="31" t="s">
        <v>36</v>
      </c>
      <c r="M12" s="31" t="s">
        <v>37</v>
      </c>
      <c r="N12" s="31" t="s">
        <v>25</v>
      </c>
      <c r="O12" s="31" t="s">
        <v>29</v>
      </c>
      <c r="P12" s="31" t="s">
        <v>39</v>
      </c>
      <c r="Q12" s="31" t="s">
        <v>40</v>
      </c>
      <c r="R12" s="31" t="s">
        <v>32</v>
      </c>
      <c r="S12" s="31" t="s">
        <v>27</v>
      </c>
      <c r="T12" s="31" t="s">
        <v>31</v>
      </c>
      <c r="U12" s="31" t="s">
        <v>28</v>
      </c>
      <c r="V12" s="31" t="s">
        <v>30</v>
      </c>
      <c r="W12" s="31" t="s">
        <v>33</v>
      </c>
      <c r="X12" s="31"/>
      <c r="Y12" s="31"/>
      <c r="Z12" s="31"/>
      <c r="AA12" s="32"/>
      <c r="AB12" s="77"/>
      <c r="AC12" s="80"/>
      <c r="AD12" s="20"/>
    </row>
    <row r="13" spans="2:30" ht="13.5" customHeight="1" thickBot="1" x14ac:dyDescent="0.3">
      <c r="B13" s="9"/>
      <c r="AD13" s="14"/>
    </row>
    <row r="14" spans="2:30" ht="22.5" customHeight="1" thickTop="1" thickBot="1" x14ac:dyDescent="0.3">
      <c r="B14" s="9"/>
      <c r="C14" s="87" t="s">
        <v>14</v>
      </c>
      <c r="D14" s="88"/>
      <c r="E14" s="88"/>
      <c r="F14" s="89"/>
      <c r="G14" s="33">
        <v>0.2</v>
      </c>
      <c r="H14" s="34">
        <f>+(H15*$G$15+H16*$G$16)*$G$14</f>
        <v>0</v>
      </c>
      <c r="I14" s="34">
        <f>+(I15*$G$15+I16*$G$16)*$G$14</f>
        <v>0</v>
      </c>
      <c r="J14" s="34">
        <f t="shared" ref="J14:AA14" si="0">+(J15*$G$15+J16*$G$16)*$G$14</f>
        <v>0</v>
      </c>
      <c r="K14" s="34">
        <f t="shared" si="0"/>
        <v>0</v>
      </c>
      <c r="L14" s="34">
        <f t="shared" si="0"/>
        <v>0</v>
      </c>
      <c r="M14" s="34">
        <f t="shared" si="0"/>
        <v>0</v>
      </c>
      <c r="N14" s="34">
        <f t="shared" si="0"/>
        <v>0</v>
      </c>
      <c r="O14" s="34">
        <f t="shared" si="0"/>
        <v>0</v>
      </c>
      <c r="P14" s="34">
        <f t="shared" si="0"/>
        <v>0</v>
      </c>
      <c r="Q14" s="34">
        <f t="shared" si="0"/>
        <v>0</v>
      </c>
      <c r="R14" s="34">
        <f t="shared" si="0"/>
        <v>0</v>
      </c>
      <c r="S14" s="34">
        <f t="shared" si="0"/>
        <v>0</v>
      </c>
      <c r="T14" s="34">
        <f t="shared" si="0"/>
        <v>0</v>
      </c>
      <c r="U14" s="34">
        <f t="shared" si="0"/>
        <v>0</v>
      </c>
      <c r="V14" s="34">
        <f t="shared" si="0"/>
        <v>0</v>
      </c>
      <c r="W14" s="34">
        <f t="shared" si="0"/>
        <v>0</v>
      </c>
      <c r="X14" s="34">
        <f t="shared" si="0"/>
        <v>0</v>
      </c>
      <c r="Y14" s="34">
        <f t="shared" si="0"/>
        <v>0</v>
      </c>
      <c r="Z14" s="34">
        <f t="shared" si="0"/>
        <v>0</v>
      </c>
      <c r="AA14" s="34">
        <f t="shared" si="0"/>
        <v>0</v>
      </c>
      <c r="AB14" s="34">
        <f>IF($AB$17=0,(SUM(AB15:AB16)*(G14+($G$17/3))),SUM(AB15:AB16)*G14)</f>
        <v>0</v>
      </c>
      <c r="AC14" s="35">
        <f>+SUM(AB15:AB16)</f>
        <v>0</v>
      </c>
      <c r="AD14" s="14"/>
    </row>
    <row r="15" spans="2:30" ht="41.25" customHeight="1" thickTop="1" x14ac:dyDescent="0.25">
      <c r="B15" s="9"/>
      <c r="C15" s="22">
        <v>1</v>
      </c>
      <c r="D15" s="69" t="s">
        <v>3</v>
      </c>
      <c r="E15" s="70"/>
      <c r="F15" s="71"/>
      <c r="G15" s="23">
        <v>0.6</v>
      </c>
      <c r="H15" s="24"/>
      <c r="I15" s="24"/>
      <c r="J15" s="24"/>
      <c r="K15" s="24"/>
      <c r="L15" s="24"/>
      <c r="M15" s="24"/>
      <c r="N15" s="24"/>
      <c r="O15" s="24"/>
      <c r="P15" s="25"/>
      <c r="Q15" s="25"/>
      <c r="R15" s="25"/>
      <c r="S15" s="25"/>
      <c r="T15" s="25"/>
      <c r="U15" s="25"/>
      <c r="V15" s="25"/>
      <c r="W15" s="25"/>
      <c r="X15" s="24"/>
      <c r="Y15" s="24"/>
      <c r="Z15" s="24"/>
      <c r="AA15" s="24"/>
      <c r="AB15" s="37" t="str">
        <f>IF(ISERROR(SUM(H15:AA15)/COUNT(H15:AA15)*G15),"",SUM(H15:AA15)/COUNT(H15:AA15)*G15)</f>
        <v/>
      </c>
      <c r="AC15" s="26"/>
      <c r="AD15" s="14"/>
    </row>
    <row r="16" spans="2:30" ht="41.25" customHeight="1" thickBot="1" x14ac:dyDescent="0.3">
      <c r="B16" s="9"/>
      <c r="C16" s="27">
        <v>2</v>
      </c>
      <c r="D16" s="72" t="s">
        <v>4</v>
      </c>
      <c r="E16" s="73"/>
      <c r="F16" s="74"/>
      <c r="G16" s="28">
        <v>0.4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37" t="str">
        <f>IF(ISERROR(SUM(H16:AA16)/COUNT(H16:AA16)*G16),"",SUM(H16:AA16)/COUNT(H16:AA16)*G16)</f>
        <v/>
      </c>
      <c r="AC16" s="29"/>
      <c r="AD16" s="14"/>
    </row>
    <row r="17" spans="2:30" ht="22.5" customHeight="1" thickTop="1" thickBot="1" x14ac:dyDescent="0.3">
      <c r="B17" s="9"/>
      <c r="C17" s="87" t="s">
        <v>18</v>
      </c>
      <c r="D17" s="88" t="s">
        <v>15</v>
      </c>
      <c r="E17" s="88"/>
      <c r="F17" s="89"/>
      <c r="G17" s="33">
        <v>0.5</v>
      </c>
      <c r="H17" s="34">
        <f>+(H18*$G$18+H19*$G$19+H20*$G$20)*$G$17</f>
        <v>0</v>
      </c>
      <c r="I17" s="34">
        <f t="shared" ref="I17:AA17" si="1">+(I18*$G$18+I19*$G$19+I20*$G$20)*$G$17</f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  <c r="N17" s="34">
        <f t="shared" si="1"/>
        <v>0</v>
      </c>
      <c r="O17" s="34">
        <f t="shared" si="1"/>
        <v>0</v>
      </c>
      <c r="P17" s="34">
        <f t="shared" si="1"/>
        <v>0</v>
      </c>
      <c r="Q17" s="34">
        <f t="shared" si="1"/>
        <v>0</v>
      </c>
      <c r="R17" s="34">
        <f t="shared" si="1"/>
        <v>0</v>
      </c>
      <c r="S17" s="34">
        <f t="shared" si="1"/>
        <v>0</v>
      </c>
      <c r="T17" s="34">
        <f t="shared" si="1"/>
        <v>0</v>
      </c>
      <c r="U17" s="34">
        <f t="shared" si="1"/>
        <v>0</v>
      </c>
      <c r="V17" s="34">
        <f t="shared" si="1"/>
        <v>0</v>
      </c>
      <c r="W17" s="34">
        <f t="shared" si="1"/>
        <v>0</v>
      </c>
      <c r="X17" s="34">
        <f t="shared" si="1"/>
        <v>0</v>
      </c>
      <c r="Y17" s="34">
        <f t="shared" si="1"/>
        <v>0</v>
      </c>
      <c r="Z17" s="34">
        <f t="shared" si="1"/>
        <v>0</v>
      </c>
      <c r="AA17" s="34">
        <f t="shared" si="1"/>
        <v>0</v>
      </c>
      <c r="AB17" s="34">
        <f>+SUM(AB18:AB20)*G17</f>
        <v>0</v>
      </c>
      <c r="AC17" s="35">
        <f>+SUM(AB18:AB20)</f>
        <v>0</v>
      </c>
      <c r="AD17" s="14"/>
    </row>
    <row r="18" spans="2:30" ht="41.25" customHeight="1" thickTop="1" x14ac:dyDescent="0.25">
      <c r="B18" s="9"/>
      <c r="C18" s="27">
        <v>3</v>
      </c>
      <c r="D18" s="72" t="s">
        <v>5</v>
      </c>
      <c r="E18" s="73"/>
      <c r="F18" s="74"/>
      <c r="G18" s="28">
        <v>0.3</v>
      </c>
      <c r="H18" s="25"/>
      <c r="I18" s="25"/>
      <c r="J18" s="25"/>
      <c r="K18" s="25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5"/>
      <c r="Y18" s="25"/>
      <c r="Z18" s="25"/>
      <c r="AA18" s="25"/>
      <c r="AB18" s="37" t="str">
        <f t="shared" ref="AB18:AB26" si="2">IF(ISERROR(SUM(H18:AA18)/COUNT(H18:AA18)*G18),"",SUM(H18:AA18)/COUNT(H18:AA18)*G18)</f>
        <v/>
      </c>
      <c r="AC18" s="26"/>
      <c r="AD18" s="14"/>
    </row>
    <row r="19" spans="2:30" ht="41.25" customHeight="1" x14ac:dyDescent="0.25">
      <c r="B19" s="9"/>
      <c r="C19" s="27">
        <v>4</v>
      </c>
      <c r="D19" s="72" t="s">
        <v>6</v>
      </c>
      <c r="E19" s="73"/>
      <c r="F19" s="74"/>
      <c r="G19" s="28">
        <v>0.3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37" t="str">
        <f t="shared" si="2"/>
        <v/>
      </c>
      <c r="AC19" s="30"/>
      <c r="AD19" s="14"/>
    </row>
    <row r="20" spans="2:30" ht="41.25" customHeight="1" thickBot="1" x14ac:dyDescent="0.3">
      <c r="B20" s="9"/>
      <c r="C20" s="27">
        <v>5</v>
      </c>
      <c r="D20" s="72" t="s">
        <v>7</v>
      </c>
      <c r="E20" s="73"/>
      <c r="F20" s="74"/>
      <c r="G20" s="28">
        <v>0.4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37" t="str">
        <f t="shared" si="2"/>
        <v/>
      </c>
      <c r="AC20" s="29"/>
      <c r="AD20" s="14"/>
    </row>
    <row r="21" spans="2:30" ht="22.5" customHeight="1" thickTop="1" thickBot="1" x14ac:dyDescent="0.3">
      <c r="B21" s="9"/>
      <c r="C21" s="87" t="s">
        <v>16</v>
      </c>
      <c r="D21" s="88"/>
      <c r="E21" s="88"/>
      <c r="F21" s="89"/>
      <c r="G21" s="33">
        <v>0.3</v>
      </c>
      <c r="H21" s="34">
        <f>+(H22*$G$22+H23*$G$23+H24*$G$24+$G$25*H25+$G$26*H26)*$G$21</f>
        <v>0</v>
      </c>
      <c r="I21" s="34">
        <f t="shared" ref="I21:AA21" si="3">+(I22*$G$22+I23*$G$23+I24*$G$24+$G$25*I25+$G$26*I26)*$G$21</f>
        <v>0</v>
      </c>
      <c r="J21" s="34">
        <f t="shared" si="3"/>
        <v>0</v>
      </c>
      <c r="K21" s="34">
        <f t="shared" si="3"/>
        <v>0</v>
      </c>
      <c r="L21" s="34">
        <f t="shared" si="3"/>
        <v>0</v>
      </c>
      <c r="M21" s="34">
        <f t="shared" si="3"/>
        <v>0</v>
      </c>
      <c r="N21" s="34">
        <f t="shared" si="3"/>
        <v>0</v>
      </c>
      <c r="O21" s="34">
        <f t="shared" si="3"/>
        <v>0</v>
      </c>
      <c r="P21" s="34">
        <f t="shared" si="3"/>
        <v>0</v>
      </c>
      <c r="Q21" s="34">
        <f t="shared" si="3"/>
        <v>0</v>
      </c>
      <c r="R21" s="34">
        <f t="shared" si="3"/>
        <v>0</v>
      </c>
      <c r="S21" s="34">
        <f t="shared" si="3"/>
        <v>0</v>
      </c>
      <c r="T21" s="34">
        <f t="shared" si="3"/>
        <v>0</v>
      </c>
      <c r="U21" s="34">
        <f t="shared" si="3"/>
        <v>0</v>
      </c>
      <c r="V21" s="34">
        <f t="shared" si="3"/>
        <v>0</v>
      </c>
      <c r="W21" s="34">
        <f t="shared" si="3"/>
        <v>0</v>
      </c>
      <c r="X21" s="34">
        <f t="shared" si="3"/>
        <v>0</v>
      </c>
      <c r="Y21" s="34">
        <f t="shared" si="3"/>
        <v>0</v>
      </c>
      <c r="Z21" s="34">
        <f t="shared" si="3"/>
        <v>0</v>
      </c>
      <c r="AA21" s="34">
        <f t="shared" si="3"/>
        <v>0</v>
      </c>
      <c r="AB21" s="34">
        <f>IF($AB$17=0,(SUM(AB22:AB26)*(G21+($G$17/3))),SUM(AB22:AB26)*G21)</f>
        <v>0</v>
      </c>
      <c r="AC21" s="35">
        <f>+SUM(AB22:AB26)</f>
        <v>0</v>
      </c>
      <c r="AD21" s="14"/>
    </row>
    <row r="22" spans="2:30" ht="41.25" customHeight="1" thickTop="1" x14ac:dyDescent="0.25">
      <c r="B22" s="9"/>
      <c r="C22" s="27">
        <v>6</v>
      </c>
      <c r="D22" s="72" t="s">
        <v>8</v>
      </c>
      <c r="E22" s="73"/>
      <c r="F22" s="74"/>
      <c r="G22" s="28">
        <v>0.2</v>
      </c>
      <c r="H22" s="25"/>
      <c r="I22" s="25"/>
      <c r="J22" s="25"/>
      <c r="K22" s="25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  <c r="Y22" s="25"/>
      <c r="Z22" s="25"/>
      <c r="AA22" s="25"/>
      <c r="AB22" s="37" t="str">
        <f t="shared" si="2"/>
        <v/>
      </c>
      <c r="AC22" s="26"/>
      <c r="AD22" s="14"/>
    </row>
    <row r="23" spans="2:30" ht="41.25" customHeight="1" x14ac:dyDescent="0.25">
      <c r="B23" s="9"/>
      <c r="C23" s="27">
        <v>7</v>
      </c>
      <c r="D23" s="72" t="s">
        <v>9</v>
      </c>
      <c r="E23" s="73"/>
      <c r="F23" s="74"/>
      <c r="G23" s="28">
        <v>0.2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37" t="str">
        <f t="shared" si="2"/>
        <v/>
      </c>
      <c r="AC23" s="30"/>
      <c r="AD23" s="14"/>
    </row>
    <row r="24" spans="2:30" ht="41.25" customHeight="1" x14ac:dyDescent="0.25">
      <c r="B24" s="9"/>
      <c r="C24" s="27">
        <v>8</v>
      </c>
      <c r="D24" s="72" t="s">
        <v>10</v>
      </c>
      <c r="E24" s="73"/>
      <c r="F24" s="74"/>
      <c r="G24" s="28">
        <v>0.2</v>
      </c>
      <c r="H24" s="25"/>
      <c r="I24" s="25"/>
      <c r="J24" s="25"/>
      <c r="K24" s="25"/>
      <c r="L24" s="25"/>
      <c r="M24" s="25"/>
      <c r="N24" s="25"/>
      <c r="O24" s="25"/>
      <c r="P24" s="24"/>
      <c r="Q24" s="24"/>
      <c r="R24" s="24"/>
      <c r="S24" s="24"/>
      <c r="T24" s="24"/>
      <c r="U24" s="24"/>
      <c r="V24" s="24"/>
      <c r="W24" s="24"/>
      <c r="X24" s="25"/>
      <c r="Y24" s="25"/>
      <c r="Z24" s="25"/>
      <c r="AA24" s="25"/>
      <c r="AB24" s="37" t="str">
        <f t="shared" si="2"/>
        <v/>
      </c>
      <c r="AC24" s="30"/>
      <c r="AD24" s="14"/>
    </row>
    <row r="25" spans="2:30" ht="41.25" customHeight="1" x14ac:dyDescent="0.25">
      <c r="B25" s="9"/>
      <c r="C25" s="27">
        <v>9</v>
      </c>
      <c r="D25" s="72" t="s">
        <v>11</v>
      </c>
      <c r="E25" s="73"/>
      <c r="F25" s="74"/>
      <c r="G25" s="28">
        <v>0.2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37" t="str">
        <f t="shared" si="2"/>
        <v/>
      </c>
      <c r="AC25" s="30"/>
      <c r="AD25" s="14"/>
    </row>
    <row r="26" spans="2:30" ht="41.25" customHeight="1" x14ac:dyDescent="0.25">
      <c r="B26" s="9"/>
      <c r="C26" s="27">
        <v>10</v>
      </c>
      <c r="D26" s="72" t="s">
        <v>12</v>
      </c>
      <c r="E26" s="73"/>
      <c r="F26" s="74"/>
      <c r="G26" s="28">
        <v>0.2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37" t="str">
        <f t="shared" si="2"/>
        <v/>
      </c>
      <c r="AC26" s="24"/>
      <c r="AD26" s="14"/>
    </row>
    <row r="27" spans="2:30" ht="5.25" customHeight="1" thickBot="1" x14ac:dyDescent="0.3">
      <c r="B27" s="9"/>
      <c r="AD27" s="14"/>
    </row>
    <row r="28" spans="2:30" ht="40.5" customHeight="1" thickTop="1" thickBot="1" x14ac:dyDescent="0.3">
      <c r="B28" s="9"/>
      <c r="C28" s="87" t="s">
        <v>21</v>
      </c>
      <c r="D28" s="88"/>
      <c r="E28" s="88"/>
      <c r="F28" s="89"/>
      <c r="G28" s="33">
        <v>1</v>
      </c>
      <c r="H28" s="34">
        <f>+H21+H17+H14</f>
        <v>0</v>
      </c>
      <c r="I28" s="34">
        <f t="shared" ref="I28:AB28" si="4">+I21+I17+I14</f>
        <v>0</v>
      </c>
      <c r="J28" s="34">
        <f t="shared" si="4"/>
        <v>0</v>
      </c>
      <c r="K28" s="34">
        <f t="shared" si="4"/>
        <v>0</v>
      </c>
      <c r="L28" s="34">
        <f t="shared" si="4"/>
        <v>0</v>
      </c>
      <c r="M28" s="34">
        <f t="shared" si="4"/>
        <v>0</v>
      </c>
      <c r="N28" s="34">
        <f t="shared" si="4"/>
        <v>0</v>
      </c>
      <c r="O28" s="34">
        <f t="shared" si="4"/>
        <v>0</v>
      </c>
      <c r="P28" s="34">
        <f t="shared" si="4"/>
        <v>0</v>
      </c>
      <c r="Q28" s="34">
        <f t="shared" si="4"/>
        <v>0</v>
      </c>
      <c r="R28" s="34">
        <f t="shared" si="4"/>
        <v>0</v>
      </c>
      <c r="S28" s="34">
        <f t="shared" si="4"/>
        <v>0</v>
      </c>
      <c r="T28" s="34">
        <f t="shared" si="4"/>
        <v>0</v>
      </c>
      <c r="U28" s="34">
        <f t="shared" si="4"/>
        <v>0</v>
      </c>
      <c r="V28" s="34">
        <f t="shared" si="4"/>
        <v>0</v>
      </c>
      <c r="W28" s="34">
        <f t="shared" si="4"/>
        <v>0</v>
      </c>
      <c r="X28" s="34">
        <f t="shared" si="4"/>
        <v>0</v>
      </c>
      <c r="Y28" s="34">
        <f t="shared" si="4"/>
        <v>0</v>
      </c>
      <c r="Z28" s="34">
        <f t="shared" si="4"/>
        <v>0</v>
      </c>
      <c r="AA28" s="34">
        <f t="shared" si="4"/>
        <v>0</v>
      </c>
      <c r="AB28" s="34">
        <f t="shared" si="4"/>
        <v>0</v>
      </c>
      <c r="AC28" s="36">
        <f>+AB28</f>
        <v>0</v>
      </c>
      <c r="AD28" s="14"/>
    </row>
    <row r="29" spans="2:30" ht="9.75" customHeight="1" thickTop="1" x14ac:dyDescent="0.25">
      <c r="B29" s="9"/>
      <c r="AD29" s="14"/>
    </row>
    <row r="30" spans="2:30" ht="28.5" customHeight="1" x14ac:dyDescent="0.25"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2"/>
    </row>
    <row r="52" spans="4:25" x14ac:dyDescent="0.25">
      <c r="D52" s="1"/>
      <c r="E52" s="1"/>
      <c r="F52" s="1"/>
      <c r="G52" s="2"/>
      <c r="H52" s="1"/>
      <c r="I52" s="1"/>
    </row>
    <row r="53" spans="4:25" x14ac:dyDescent="0.25">
      <c r="D53" s="40" t="s">
        <v>22</v>
      </c>
      <c r="E53" s="40"/>
      <c r="F53" s="40">
        <f>+AC14</f>
        <v>0</v>
      </c>
      <c r="G53" s="41"/>
      <c r="H53" s="40" t="str">
        <f>+H12</f>
        <v>Gerencia General</v>
      </c>
      <c r="I53" s="42">
        <f>+H28</f>
        <v>0</v>
      </c>
      <c r="Y53" s="13"/>
    </row>
    <row r="54" spans="4:25" x14ac:dyDescent="0.25">
      <c r="D54" s="40" t="s">
        <v>23</v>
      </c>
      <c r="E54" s="40"/>
      <c r="F54" s="40">
        <f>+AC17</f>
        <v>0</v>
      </c>
      <c r="G54" s="41"/>
      <c r="H54" s="40" t="str">
        <f>+I12</f>
        <v>Control Interno</v>
      </c>
      <c r="I54" s="42">
        <f>+I28</f>
        <v>0</v>
      </c>
    </row>
    <row r="55" spans="4:25" x14ac:dyDescent="0.25">
      <c r="D55" s="40" t="s">
        <v>24</v>
      </c>
      <c r="E55" s="40"/>
      <c r="F55" s="40">
        <f>+AC21</f>
        <v>0</v>
      </c>
      <c r="G55" s="41"/>
      <c r="H55" s="40" t="str">
        <f>+J12</f>
        <v>Secretaria General</v>
      </c>
      <c r="I55" s="42">
        <f>+J28</f>
        <v>0</v>
      </c>
    </row>
    <row r="56" spans="4:25" x14ac:dyDescent="0.25">
      <c r="D56" s="40"/>
      <c r="E56" s="40"/>
      <c r="F56" s="40"/>
      <c r="G56" s="41"/>
      <c r="H56" s="40" t="str">
        <f>+K12</f>
        <v>Oficina Asesora Comunicaciones</v>
      </c>
      <c r="I56" s="42">
        <f>+K28</f>
        <v>0</v>
      </c>
    </row>
    <row r="57" spans="4:25" x14ac:dyDescent="0.25">
      <c r="D57" s="40"/>
      <c r="E57" s="40"/>
      <c r="F57" s="40"/>
      <c r="G57" s="41"/>
      <c r="H57" s="40" t="str">
        <f>+L12</f>
        <v>Oficina Asuntos Jurídicos y Contratación</v>
      </c>
      <c r="I57" s="42">
        <f>+L28</f>
        <v>0</v>
      </c>
    </row>
    <row r="58" spans="4:25" x14ac:dyDescent="0.25">
      <c r="D58" s="40"/>
      <c r="E58" s="40"/>
      <c r="F58" s="40"/>
      <c r="G58" s="41"/>
      <c r="H58" s="40" t="str">
        <f>+M12</f>
        <v>Oficina Planeación Estratégica y Gestión Regulatoria</v>
      </c>
      <c r="I58" s="42">
        <f>+M28</f>
        <v>0</v>
      </c>
    </row>
    <row r="59" spans="4:25" x14ac:dyDescent="0.25">
      <c r="D59" s="40"/>
      <c r="E59" s="40"/>
      <c r="F59" s="40"/>
      <c r="G59" s="41"/>
      <c r="H59" s="40" t="str">
        <f>+N12</f>
        <v>Dirección Capital Humano</v>
      </c>
      <c r="I59" s="42">
        <f>+N28</f>
        <v>0</v>
      </c>
    </row>
    <row r="60" spans="4:25" x14ac:dyDescent="0.25">
      <c r="D60" s="40"/>
      <c r="E60" s="40"/>
      <c r="F60" s="40"/>
      <c r="G60" s="41"/>
      <c r="H60" s="40" t="str">
        <f>+O12</f>
        <v>Dirección Administrativa y Financiera</v>
      </c>
      <c r="I60" s="42">
        <f>+O28</f>
        <v>0</v>
      </c>
    </row>
    <row r="61" spans="4:25" x14ac:dyDescent="0.25">
      <c r="D61" s="40"/>
      <c r="E61" s="40"/>
      <c r="F61" s="40"/>
      <c r="G61" s="41"/>
      <c r="H61" s="40" t="str">
        <f>+P12</f>
        <v>Subgerencia Gestión Comercial y Servicio al Ciudadano</v>
      </c>
      <c r="I61" s="42">
        <f>+P28</f>
        <v>0</v>
      </c>
    </row>
    <row r="62" spans="4:25" x14ac:dyDescent="0.25">
      <c r="D62" s="40"/>
      <c r="E62" s="40"/>
      <c r="F62" s="40"/>
      <c r="G62" s="41"/>
      <c r="H62" s="40" t="str">
        <f>+Q12</f>
        <v>Subgerencia Proyectos y Sost.</v>
      </c>
      <c r="I62" s="42">
        <f>+Q28</f>
        <v>0</v>
      </c>
    </row>
    <row r="63" spans="4:25" x14ac:dyDescent="0.25">
      <c r="D63" s="40"/>
      <c r="E63" s="40"/>
      <c r="F63" s="40"/>
      <c r="G63" s="41"/>
      <c r="H63" s="40" t="str">
        <f>+R12</f>
        <v>Dirección Energía y Alumbrado</v>
      </c>
      <c r="I63" s="42">
        <f>+R28</f>
        <v>0</v>
      </c>
    </row>
    <row r="64" spans="4:25" x14ac:dyDescent="0.25">
      <c r="D64" s="40"/>
      <c r="E64" s="40"/>
      <c r="F64" s="40"/>
      <c r="G64" s="41"/>
      <c r="H64" s="40" t="str">
        <f>+S12</f>
        <v>Dirección Actividades Complementarias y Servicios No Regulados</v>
      </c>
      <c r="I64" s="42">
        <f>+S28</f>
        <v>0</v>
      </c>
    </row>
    <row r="65" spans="4:9" x14ac:dyDescent="0.25">
      <c r="D65" s="40"/>
      <c r="E65" s="40"/>
      <c r="F65" s="40"/>
      <c r="G65" s="41"/>
      <c r="H65" s="40" t="str">
        <f>+T12</f>
        <v>Dirección Aseo y Aprovechamiento</v>
      </c>
      <c r="I65" s="42">
        <f>+T28</f>
        <v>0</v>
      </c>
    </row>
    <row r="66" spans="4:9" x14ac:dyDescent="0.25">
      <c r="D66" s="40"/>
      <c r="E66" s="40"/>
      <c r="F66" s="40"/>
      <c r="G66" s="41"/>
      <c r="H66" s="40" t="str">
        <f>+U12</f>
        <v>Dirección Acueducto</v>
      </c>
      <c r="I66" s="42">
        <f>+U28</f>
        <v>0</v>
      </c>
    </row>
    <row r="67" spans="4:9" x14ac:dyDescent="0.25">
      <c r="D67" s="40"/>
      <c r="E67" s="40"/>
      <c r="F67" s="40"/>
      <c r="G67" s="41"/>
      <c r="H67" s="40" t="str">
        <f>+V12</f>
        <v>Dirección Alcantarillado</v>
      </c>
      <c r="I67" s="42">
        <f>+V28</f>
        <v>0</v>
      </c>
    </row>
    <row r="68" spans="4:9" x14ac:dyDescent="0.25">
      <c r="D68" s="40"/>
      <c r="E68" s="40"/>
      <c r="F68" s="40"/>
      <c r="G68" s="41"/>
      <c r="H68" s="40" t="str">
        <f>+W12</f>
        <v>Dirección Operaciones</v>
      </c>
      <c r="I68" s="42">
        <f>+W28</f>
        <v>0</v>
      </c>
    </row>
    <row r="69" spans="4:9" x14ac:dyDescent="0.25">
      <c r="D69" s="43"/>
      <c r="E69" s="43"/>
      <c r="F69" s="43"/>
      <c r="G69" s="44"/>
      <c r="H69" s="43"/>
      <c r="I69" s="43"/>
    </row>
    <row r="70" spans="4:9" x14ac:dyDescent="0.25">
      <c r="D70" s="43"/>
      <c r="E70" s="43"/>
      <c r="F70" s="43"/>
      <c r="G70" s="44"/>
      <c r="H70" s="43"/>
      <c r="I70" s="43"/>
    </row>
  </sheetData>
  <mergeCells count="28">
    <mergeCell ref="B30:AD30"/>
    <mergeCell ref="D19:F19"/>
    <mergeCell ref="D20:F20"/>
    <mergeCell ref="D22:F22"/>
    <mergeCell ref="D23:F23"/>
    <mergeCell ref="D24:F24"/>
    <mergeCell ref="D25:F25"/>
    <mergeCell ref="D26:F26"/>
    <mergeCell ref="C28:F28"/>
    <mergeCell ref="C21:F21"/>
    <mergeCell ref="D16:F16"/>
    <mergeCell ref="D18:F18"/>
    <mergeCell ref="AB10:AB12"/>
    <mergeCell ref="AC10:AC12"/>
    <mergeCell ref="G10:G12"/>
    <mergeCell ref="C10:F12"/>
    <mergeCell ref="C14:F14"/>
    <mergeCell ref="C17:F17"/>
    <mergeCell ref="C6:E6"/>
    <mergeCell ref="F6:AC6"/>
    <mergeCell ref="C8:E8"/>
    <mergeCell ref="F8:AC8"/>
    <mergeCell ref="D15:F15"/>
    <mergeCell ref="F2:W2"/>
    <mergeCell ref="F3:W3"/>
    <mergeCell ref="AC2:AD2"/>
    <mergeCell ref="AC3:AD3"/>
    <mergeCell ref="H10:AA10"/>
  </mergeCells>
  <dataValidations count="1">
    <dataValidation type="whole" allowBlank="1" showInputMessage="1" showErrorMessage="1" sqref="H15:AA16 H18:AA20 H22:AA26">
      <formula1>0</formula1>
      <formula2>10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1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B27" sqref="B27:S36"/>
    </sheetView>
  </sheetViews>
  <sheetFormatPr baseColWidth="10" defaultColWidth="7" defaultRowHeight="13.2" x14ac:dyDescent="0.25"/>
  <cols>
    <col min="1" max="13" width="7" style="38"/>
    <col min="14" max="14" width="3" style="38" customWidth="1"/>
    <col min="15" max="16384" width="7" style="38"/>
  </cols>
  <sheetData>
    <row r="2" spans="2:20" s="3" customFormat="1" ht="27.75" customHeight="1" x14ac:dyDescent="0.25">
      <c r="B2" s="93"/>
      <c r="C2" s="94"/>
      <c r="D2" s="94"/>
      <c r="E2" s="94"/>
      <c r="F2" s="94"/>
      <c r="G2" s="95"/>
      <c r="H2" s="99" t="s">
        <v>19</v>
      </c>
      <c r="I2" s="99"/>
      <c r="J2" s="99"/>
      <c r="K2" s="99"/>
      <c r="L2" s="99"/>
      <c r="M2" s="99"/>
      <c r="N2" s="99"/>
      <c r="O2" s="99"/>
      <c r="P2" s="99"/>
      <c r="Q2" s="99"/>
      <c r="R2" s="100"/>
    </row>
    <row r="3" spans="2:20" s="3" customFormat="1" ht="27.75" customHeight="1" x14ac:dyDescent="0.25">
      <c r="B3" s="96"/>
      <c r="C3" s="97"/>
      <c r="D3" s="97"/>
      <c r="E3" s="97"/>
      <c r="F3" s="97"/>
      <c r="G3" s="98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</row>
    <row r="4" spans="2:20" s="3" customFormat="1" ht="5.25" customHeight="1" x14ac:dyDescent="0.25"/>
    <row r="5" spans="2:20" x14ac:dyDescent="0.25">
      <c r="P5" s="105">
        <f>+'Encuesta de Eficacia'!F8</f>
        <v>0</v>
      </c>
      <c r="Q5" s="105"/>
      <c r="R5" s="105"/>
    </row>
    <row r="6" spans="2:20" s="39" customFormat="1" x14ac:dyDescent="0.25">
      <c r="B6" s="39" t="s">
        <v>0</v>
      </c>
      <c r="F6" s="104">
        <f>+'Encuesta de Eficacia'!F6</f>
        <v>0</v>
      </c>
      <c r="G6" s="104"/>
      <c r="H6" s="104"/>
      <c r="I6" s="104"/>
      <c r="J6" s="104"/>
      <c r="K6" s="104"/>
      <c r="L6" s="104"/>
      <c r="M6" s="104"/>
      <c r="O6" s="39" t="s">
        <v>1</v>
      </c>
      <c r="P6" s="104"/>
      <c r="Q6" s="104"/>
      <c r="R6" s="104"/>
    </row>
    <row r="7" spans="2:20" s="39" customFormat="1" x14ac:dyDescent="0.25"/>
    <row r="10" spans="2:20" ht="13.8" x14ac:dyDescent="0.25"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26" spans="2:19" x14ac:dyDescent="0.25">
      <c r="B26" s="103" t="s">
        <v>41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</row>
    <row r="27" spans="2:19" x14ac:dyDescent="0.25"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</row>
    <row r="28" spans="2:19" x14ac:dyDescent="0.25"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</row>
    <row r="29" spans="2:19" x14ac:dyDescent="0.25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</row>
    <row r="30" spans="2:19" x14ac:dyDescent="0.25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</row>
    <row r="31" spans="2:19" x14ac:dyDescent="0.25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</row>
    <row r="32" spans="2:19" x14ac:dyDescent="0.25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</row>
    <row r="33" spans="2:19" x14ac:dyDescent="0.25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</row>
    <row r="34" spans="2:19" x14ac:dyDescent="0.25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</row>
    <row r="35" spans="2:19" x14ac:dyDescent="0.25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</row>
    <row r="36" spans="2:19" x14ac:dyDescent="0.25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</row>
  </sheetData>
  <mergeCells count="15">
    <mergeCell ref="B2:G3"/>
    <mergeCell ref="H2:R3"/>
    <mergeCell ref="B36:S36"/>
    <mergeCell ref="F6:M6"/>
    <mergeCell ref="P5:R6"/>
    <mergeCell ref="B31:S31"/>
    <mergeCell ref="B32:S32"/>
    <mergeCell ref="B33:S33"/>
    <mergeCell ref="B34:S34"/>
    <mergeCell ref="B35:S35"/>
    <mergeCell ref="B26:S26"/>
    <mergeCell ref="B27:S27"/>
    <mergeCell ref="B28:S28"/>
    <mergeCell ref="B29:S29"/>
    <mergeCell ref="B30:S3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Encuesta de Eficacia</vt:lpstr>
      <vt:lpstr>Informe</vt:lpstr>
      <vt:lpstr>'Encuesta de Eficacia'!Área_de_impresión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 FLOR</dc:creator>
  <cp:lastModifiedBy>Pedro Antonio Diaz Daconte</cp:lastModifiedBy>
  <dcterms:created xsi:type="dcterms:W3CDTF">2020-10-22T03:45:27Z</dcterms:created>
  <dcterms:modified xsi:type="dcterms:W3CDTF">2021-02-08T20:36:13Z</dcterms:modified>
</cp:coreProperties>
</file>