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EGULACION\Desktop\SIGES FINAL\DOCUMENTOS PENDIENTES\Documental\Final para cargar 7-10-2025\GD-P05_Planeacion_institucional_Archivo_(V2)\"/>
    </mc:Choice>
  </mc:AlternateContent>
  <xr:revisionPtr revIDLastSave="0" documentId="13_ncr:1_{6E89CD3B-A9EF-4C48-A320-A632CE6C94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agnostico" sheetId="1" r:id="rId1"/>
    <sheet name="Cantidad de cajas" sheetId="2" state="hidden" r:id="rId2"/>
    <sheet name="Relación de gastos de archivo" sheetId="3" state="hidden" r:id="rId3"/>
  </sheets>
  <definedNames>
    <definedName name="OLE_LINK1" localSheetId="0">Diagnostico!$B$190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EnBHiEM/RKhHgKouiJQNCxJR0Qg=="/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6" i="3" s="1"/>
  <c r="D4" i="3"/>
  <c r="D3" i="3"/>
  <c r="D2" i="3"/>
  <c r="G27" i="2"/>
  <c r="G25" i="2"/>
  <c r="F25" i="2"/>
  <c r="E25" i="2"/>
  <c r="D25" i="2"/>
  <c r="B25" i="2"/>
  <c r="E24" i="2"/>
  <c r="D24" i="2"/>
  <c r="E23" i="2"/>
  <c r="F21" i="2"/>
  <c r="D20" i="2"/>
  <c r="E19" i="2"/>
  <c r="D19" i="2"/>
  <c r="E17" i="2"/>
  <c r="D17" i="2"/>
  <c r="C17" i="2"/>
  <c r="C27" i="2" s="1"/>
  <c r="E16" i="2"/>
  <c r="F15" i="2"/>
  <c r="D15" i="2"/>
  <c r="F14" i="2"/>
  <c r="F13" i="2"/>
  <c r="F27" i="2" s="1"/>
  <c r="E13" i="2"/>
  <c r="D13" i="2"/>
  <c r="F12" i="2"/>
  <c r="E11" i="2"/>
  <c r="B9" i="2"/>
  <c r="D7" i="2"/>
  <c r="D27" i="2" s="1"/>
  <c r="B7" i="2"/>
  <c r="D6" i="2"/>
  <c r="B6" i="2"/>
  <c r="E5" i="2"/>
  <c r="B5" i="2"/>
  <c r="D4" i="2"/>
  <c r="G3" i="2"/>
  <c r="B3" i="2"/>
  <c r="B27" i="2" s="1"/>
  <c r="K150" i="1"/>
  <c r="L106" i="1" l="1"/>
  <c r="G152" i="1"/>
  <c r="I32" i="2"/>
  <c r="E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2000000}">
      <text>
        <r>
          <rPr>
            <sz val="11"/>
            <color theme="1"/>
            <rFont val="Arial"/>
            <family val="2"/>
          </rPr>
          <t>======
ID#AAAALSdfA3I
Andres Felipe Maldonado Valencia    (2021-01-15 20:05:09)
Uso inadecuado de las unidades de conservación.</t>
        </r>
      </text>
    </comment>
    <comment ref="G3" authorId="0" shapeId="0" xr:uid="{00000000-0006-0000-0100-000001000000}">
      <text>
        <r>
          <rPr>
            <sz val="11"/>
            <color theme="1"/>
            <rFont val="Arial"/>
            <family val="2"/>
          </rPr>
          <t>======
ID#AAAALSdfA3M
Andres Felipe Maldonado Valencia    (2021-01-15 20:05:09)
Trabajos de grados y archivos antiguos de secretaria general.</t>
        </r>
      </text>
    </comment>
    <comment ref="C22" authorId="0" shapeId="0" xr:uid="{00000000-0006-0000-0100-000003000000}">
      <text>
        <r>
          <rPr>
            <sz val="11"/>
            <color theme="1"/>
            <rFont val="Arial"/>
            <family val="2"/>
          </rPr>
          <t>======
ID#AAAALSdfA3A
Andres Felipe Maldonado Valencia    (2021-01-15 20:05:09)
Uso inadecuado.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kSMwQQ7fuVyqEinUT1SECxQ1Ww=="/>
    </ext>
  </extLst>
</comments>
</file>

<file path=xl/sharedStrings.xml><?xml version="1.0" encoding="utf-8"?>
<sst xmlns="http://schemas.openxmlformats.org/spreadsheetml/2006/main" count="1007" uniqueCount="731">
  <si>
    <t>Fecha de elaboración del Diagnóstico:</t>
  </si>
  <si>
    <t>NOMBRE(S) DE QUIEN(ES) REALIZA(N) EL DIAGNOSTICO</t>
  </si>
  <si>
    <t>DATOS GENERALES DE LA EMPRESA A LA QUE PERTENECE EL ARCHIVO</t>
  </si>
  <si>
    <t>Nombre razón social:</t>
  </si>
  <si>
    <t>Fecha de creación de la empresa:</t>
  </si>
  <si>
    <t>Tipo de sociedad:</t>
  </si>
  <si>
    <t>Sociedad Anónima (S.A)</t>
  </si>
  <si>
    <t>Sociedad por acciones simplificadas (S.A.S)</t>
  </si>
  <si>
    <t>Sociedad de Responsabilidad Limitada (LTDA)</t>
  </si>
  <si>
    <t>Sociedad comanditaria Simple o por Acciones</t>
  </si>
  <si>
    <t>Sociedad colectiva</t>
  </si>
  <si>
    <t>Sociedad sin animo de lucro</t>
  </si>
  <si>
    <t>Sector de la economía al cual pertenece:</t>
  </si>
  <si>
    <t>Carácter de la empresa:</t>
  </si>
  <si>
    <t>Pública</t>
  </si>
  <si>
    <t>Privada</t>
  </si>
  <si>
    <t>Mixta</t>
  </si>
  <si>
    <t>Privada con funciones públicas</t>
  </si>
  <si>
    <t>Privada de interés cultural</t>
  </si>
  <si>
    <t>Familiar</t>
  </si>
  <si>
    <t>X</t>
  </si>
  <si>
    <t>Otra. Cuál?</t>
  </si>
  <si>
    <t>Nivel:</t>
  </si>
  <si>
    <t>Nacional</t>
  </si>
  <si>
    <t>Departamental</t>
  </si>
  <si>
    <t>Municipal</t>
  </si>
  <si>
    <t>Distrital</t>
  </si>
  <si>
    <t>Extranjera</t>
  </si>
  <si>
    <t>Multinacional</t>
  </si>
  <si>
    <t>Documento o Acto Legal con el fue creada la empresa:</t>
  </si>
  <si>
    <t>Cantidad de Dependencias según organigrama vigente:</t>
  </si>
  <si>
    <t>Misión u Objeto de la empresa:</t>
  </si>
  <si>
    <t>Entes que controlan o regulan la empresa:</t>
  </si>
  <si>
    <t>DATOS DE UBICACIÓN GEOGRÁFICA DE LA EMPRESA</t>
  </si>
  <si>
    <t>Dirección Sede Principal de la empresa:</t>
  </si>
  <si>
    <t>Teléfono:</t>
  </si>
  <si>
    <t>Sitio Web:</t>
  </si>
  <si>
    <t>La empresa cuenta con regionales o sucursales?</t>
  </si>
  <si>
    <t>Si</t>
  </si>
  <si>
    <t>No</t>
  </si>
  <si>
    <t>En caso afirmativo, menciónelas:</t>
  </si>
  <si>
    <t>Nombre de la regional o sucursal</t>
  </si>
  <si>
    <t>Dirección</t>
  </si>
  <si>
    <t>Teléfono</t>
  </si>
  <si>
    <t>DATOS GENERALES DEL ARCHIVO</t>
  </si>
  <si>
    <t>3.1</t>
  </si>
  <si>
    <t>Dirección Sede Principal del archivo:</t>
  </si>
  <si>
    <t>Ciudad o Municipio:</t>
  </si>
  <si>
    <t>Departamento:</t>
  </si>
  <si>
    <t>3.2</t>
  </si>
  <si>
    <t>3.3</t>
  </si>
  <si>
    <t>Con que tipos de archivo cuenta la empresa?</t>
  </si>
  <si>
    <t>Archivo de Gestión</t>
  </si>
  <si>
    <t>Archivo Central</t>
  </si>
  <si>
    <t>Archivo Histórico</t>
  </si>
  <si>
    <t>3.4</t>
  </si>
  <si>
    <t>Existen archivos satélites o descentralizados?</t>
  </si>
  <si>
    <t>3.5</t>
  </si>
  <si>
    <t>En caso afirmativo, mencione las oficinas productoras y los documentos que lo componen:</t>
  </si>
  <si>
    <t>Nombre de la dependencia</t>
  </si>
  <si>
    <t>Tipos de documentos que conforman el archivo descentralizado</t>
  </si>
  <si>
    <t>Cantidad de depósitos</t>
  </si>
  <si>
    <t>Talento humano</t>
  </si>
  <si>
    <t>Bienestar universitario</t>
  </si>
  <si>
    <t>ADMINISTRACIÓN DEL ARCHIVO</t>
  </si>
  <si>
    <t>4.1</t>
  </si>
  <si>
    <t>En el organigrama de la empresa, existe la sección o dependencia de archivo?</t>
  </si>
  <si>
    <t>Observaciones:</t>
  </si>
  <si>
    <t>4.2</t>
  </si>
  <si>
    <t>La sección o dependencia del archivo en que Nivel de la estructura orgánica se encuentra ?</t>
  </si>
  <si>
    <t>4.3</t>
  </si>
  <si>
    <t>A que dependencia pertenece el archivo dentro de la entidad:</t>
  </si>
  <si>
    <t>4.4</t>
  </si>
  <si>
    <t>En la estructura orgánica de la empresa, existe el cargo de Jefe de Archivo?</t>
  </si>
  <si>
    <t>Observaciones</t>
  </si>
  <si>
    <t>Nombre y Cargo del Jefe inmediato del responsable del archivo:</t>
  </si>
  <si>
    <t>Nombre:</t>
  </si>
  <si>
    <t>Cargo:</t>
  </si>
  <si>
    <t>Nombre y cargo del Jefe (o Responsable) del archivo de la empresa:</t>
  </si>
  <si>
    <t>Profesión u Oficio:</t>
  </si>
  <si>
    <t>Abogado</t>
  </si>
  <si>
    <t>El jefe o responsable del archivo tiene dedicación:</t>
  </si>
  <si>
    <t>Tiempo completo</t>
  </si>
  <si>
    <t>Medio Tiempo</t>
  </si>
  <si>
    <t>Por horas</t>
  </si>
  <si>
    <t>El jefe o responsable del archivo cuanto tiempo lleva:</t>
  </si>
  <si>
    <t>En la empresa</t>
  </si>
  <si>
    <t>En el cargo</t>
  </si>
  <si>
    <t>Funciones Generales del Jefe o Responsable del Archivo</t>
  </si>
  <si>
    <t>Las funciones del responsable del archivo son acordes con el Manual de funciones?</t>
  </si>
  <si>
    <t>Existen Manuales de Funciones en la Empresa?</t>
  </si>
  <si>
    <t>Existen Manuales de Funciones en la Sección de Archivo?</t>
  </si>
  <si>
    <t>COSTOS ASOCIADOS AL ARCHIVO Y DESCRIPCIÓN</t>
  </si>
  <si>
    <t>5.1</t>
  </si>
  <si>
    <t>Cuántas personas están asignadas exclusivamente a funciones de gestión documental?</t>
  </si>
  <si>
    <t>5.2</t>
  </si>
  <si>
    <t>Personal asignado a las labores de archivo
(Si no hay personal asignado al archivo, registrar la información de las personas que cumplen labores de archivo al interior de la entidad):</t>
  </si>
  <si>
    <t>Cargos que ocupan?</t>
  </si>
  <si>
    <t>Cant.</t>
  </si>
  <si>
    <t>A que dependencia pertenecen</t>
  </si>
  <si>
    <t>Vinculación Directa con la empresa</t>
  </si>
  <si>
    <t>Vinculación indirecta con empresa</t>
  </si>
  <si>
    <t>Especificar tipo de contrato</t>
  </si>
  <si>
    <t>Dedicación</t>
  </si>
  <si>
    <t>Costo Asociado (Anual)</t>
  </si>
  <si>
    <t>Tiempo Parcial</t>
  </si>
  <si>
    <t>Otro. Cual?</t>
  </si>
  <si>
    <t>5.3</t>
  </si>
  <si>
    <t>Personal (Costo Anual):</t>
  </si>
  <si>
    <t>5.4</t>
  </si>
  <si>
    <t>Compra de materiales de consumo</t>
  </si>
  <si>
    <t>Tipo de Material</t>
  </si>
  <si>
    <t>Cant. Anual</t>
  </si>
  <si>
    <t>Cajas de archivo referencia X200</t>
  </si>
  <si>
    <t>Cajas de archivo referencia X300</t>
  </si>
  <si>
    <t>Folder yute horizontal</t>
  </si>
  <si>
    <t>Carpeta celuguia</t>
  </si>
  <si>
    <t>Ganchos legajadores</t>
  </si>
  <si>
    <t>Separadores</t>
  </si>
  <si>
    <t>5.5</t>
  </si>
  <si>
    <t>Compra de materiales de consumo (Costo Anual):</t>
  </si>
  <si>
    <t>Otros costos relacionados con el archivo</t>
  </si>
  <si>
    <t>Mantenimiento a los depósitos del archivo</t>
  </si>
  <si>
    <t>Aseo y Cafetería</t>
  </si>
  <si>
    <t>Servicios Públicos</t>
  </si>
  <si>
    <t>Limpieza y desinfección de documentos</t>
  </si>
  <si>
    <t>Organización de documentos</t>
  </si>
  <si>
    <t>Digitalización de documentos</t>
  </si>
  <si>
    <t>Fotocopias</t>
  </si>
  <si>
    <t>Capacitación</t>
  </si>
  <si>
    <t>Equipos (Compra)</t>
  </si>
  <si>
    <t>Equipos (Mantenimiento)</t>
  </si>
  <si>
    <t>Otros costos. Cuáles?</t>
  </si>
  <si>
    <t>Total costos relacionados con el archivo:</t>
  </si>
  <si>
    <t>Aproxime la cantidad del presupuesto anual:</t>
  </si>
  <si>
    <t>El presupuesto de gestión documental es propio?</t>
  </si>
  <si>
    <t>El presupuesto de gestión documental es compartido con otras dependencias?</t>
  </si>
  <si>
    <t>El presupuesto de gestión documental es según necesidades?</t>
  </si>
  <si>
    <t>INFRAESTRUCTURA FISICA</t>
  </si>
  <si>
    <t>6.1</t>
  </si>
  <si>
    <t>El terreno donde se encuentran ubicados los depósitos del archivo, están lejos de industrias contaminantes o posible peligro de atentados bélicos?</t>
  </si>
  <si>
    <t>6.2</t>
  </si>
  <si>
    <t>Existen planos arquitectónicos?</t>
  </si>
  <si>
    <t>6.3</t>
  </si>
  <si>
    <t>Existen planos técnicos?</t>
  </si>
  <si>
    <t>6.4</t>
  </si>
  <si>
    <t>Cuántos niveles tiene el edificio?</t>
  </si>
  <si>
    <t>6.5</t>
  </si>
  <si>
    <t>Area Contruida (m2):</t>
  </si>
  <si>
    <t>6.6</t>
  </si>
  <si>
    <t>Estado general del inmueble:</t>
  </si>
  <si>
    <t>Deteriorado</t>
  </si>
  <si>
    <t>En construcción</t>
  </si>
  <si>
    <t>Remodelado</t>
  </si>
  <si>
    <t>En óptimas condiciones</t>
  </si>
  <si>
    <t>Los depósitos de archivo con que cuenta actualmente la empresa:</t>
  </si>
  <si>
    <t>6.7</t>
  </si>
  <si>
    <t>Fueron construidos especialmente para el archivo?</t>
  </si>
  <si>
    <t>6.8</t>
  </si>
  <si>
    <t>Fueron adecuados para almacenar el archivo?</t>
  </si>
  <si>
    <t>6.9</t>
  </si>
  <si>
    <t>Son suficientes para el volúmen documental identificado?</t>
  </si>
  <si>
    <t>Observaciones generales:</t>
  </si>
  <si>
    <t>6.10</t>
  </si>
  <si>
    <t>Han asignado los espacios de almacenamiento de acuerdo con la producción documental establecida en las Tablas de Retención Documental?</t>
  </si>
  <si>
    <t>6.11</t>
  </si>
  <si>
    <t>La empresa dispone de espacios destinados para la recepción, registro y radicación de la correspondencia?</t>
  </si>
  <si>
    <t>6.12</t>
  </si>
  <si>
    <t>Con qué tipos de archivo cuenta la empresa?</t>
  </si>
  <si>
    <t>Con cuántos depósitos cuenta cada tipo de archivo?</t>
  </si>
  <si>
    <t>Los depósitos son:</t>
  </si>
  <si>
    <t xml:space="preserve">Cantidad total de cajas </t>
  </si>
  <si>
    <t>El depósito cuenta con áreas de:</t>
  </si>
  <si>
    <t>Propiedad de la empresa</t>
  </si>
  <si>
    <t>En arriendo, administrados por la empresa</t>
  </si>
  <si>
    <t>Propiedad de un tercero contratado para almacenamiento de archivos</t>
  </si>
  <si>
    <t>Administrativa</t>
  </si>
  <si>
    <t>Clasificación/Depuración</t>
  </si>
  <si>
    <t>Descripción</t>
  </si>
  <si>
    <t>Consulta/
Reprografía</t>
  </si>
  <si>
    <t>Baño/
Cafeteria</t>
  </si>
  <si>
    <t>6.13</t>
  </si>
  <si>
    <t>Los depósitos de archivo dan a la calle?</t>
  </si>
  <si>
    <t>Las zonas de trabajo archivístico, consulta y prestación de servicios, están fuera de las áreas de almacenamiento y/o depósito?</t>
  </si>
  <si>
    <t>No hay Zonas</t>
  </si>
  <si>
    <t>Las áreas técnicas cuentan con el necesario aislamiento que debe existir en cuanto a la función desarrollada (zonas de custodia, recepción, organización y tratamiento de documentos)?</t>
  </si>
  <si>
    <t>Las áreas de depósito permiten un adecuado desplazamiento, seguridad y manipulación de la documentación?</t>
  </si>
  <si>
    <t>Cuentan con elementos de control y aislamiento que garanticen la seguridad de los acervos documentales?</t>
  </si>
  <si>
    <t>Las series documentales como Historias Laborales, Actas, Resoluciones y Contratos, se almacenan en las mismas áreas de depósito?</t>
  </si>
  <si>
    <t>Las áreas de archivo cuentan con sistemas de seguridad y vigilancia?</t>
  </si>
  <si>
    <t>Tipo</t>
  </si>
  <si>
    <t>Describa</t>
  </si>
  <si>
    <t>Cámaras</t>
  </si>
  <si>
    <t>Alarmas</t>
  </si>
  <si>
    <t>Cerraduras</t>
  </si>
  <si>
    <t>Vigilancia remota</t>
  </si>
  <si>
    <t>Circuito cerrado de televisión</t>
  </si>
  <si>
    <t>Otro. Cuál?</t>
  </si>
  <si>
    <t>Cuenta con depósitos separados para los diferentes tipos de soporte?</t>
  </si>
  <si>
    <t>Tipos de soporte</t>
  </si>
  <si>
    <t>Área (En m2)</t>
  </si>
  <si>
    <t>Papel</t>
  </si>
  <si>
    <t>Medios Magneticos</t>
  </si>
  <si>
    <t>Digital</t>
  </si>
  <si>
    <t>DEPOSITOS DE ARCHIVO</t>
  </si>
  <si>
    <t>7.1</t>
  </si>
  <si>
    <t>ILUMINACION / VENTILACION</t>
  </si>
  <si>
    <t>Los depósitos poseen iluminación natural?</t>
  </si>
  <si>
    <t>7.2</t>
  </si>
  <si>
    <t>Control de la iluminación natural:</t>
  </si>
  <si>
    <t>Elemento</t>
  </si>
  <si>
    <t>Control</t>
  </si>
  <si>
    <t>Abierta</t>
  </si>
  <si>
    <t>Sellada?</t>
  </si>
  <si>
    <t>Deterioro</t>
  </si>
  <si>
    <t>Cortinas</t>
  </si>
  <si>
    <t>Persianas</t>
  </si>
  <si>
    <t>24 horas</t>
  </si>
  <si>
    <t>Horas laborales</t>
  </si>
  <si>
    <t>Ocasional</t>
  </si>
  <si>
    <t>Rota/Otro</t>
  </si>
  <si>
    <t>Ventanas</t>
  </si>
  <si>
    <t>Claraboyas</t>
  </si>
  <si>
    <t>Puertas</t>
  </si>
  <si>
    <t>7.3</t>
  </si>
  <si>
    <t>Los depósitos poseen iluminación artificial?</t>
  </si>
  <si>
    <t>7.4</t>
  </si>
  <si>
    <t>Tipo de iluminación artificial</t>
  </si>
  <si>
    <t>Cant. Focos</t>
  </si>
  <si>
    <t>Encendida 24 horas</t>
  </si>
  <si>
    <t>Encendida Horas Laborales</t>
  </si>
  <si>
    <t>Encendida Ocasional</t>
  </si>
  <si>
    <t>Incandescente</t>
  </si>
  <si>
    <t>Fluorescente</t>
  </si>
  <si>
    <t>7.5</t>
  </si>
  <si>
    <t>La iluminación incide directamente sobre la documentación y unidades de conservación?</t>
  </si>
  <si>
    <t>7.6</t>
  </si>
  <si>
    <t>Ventilación natural dada por:</t>
  </si>
  <si>
    <t>Tipo de Ventilación</t>
  </si>
  <si>
    <t>Rejillas</t>
  </si>
  <si>
    <t>Otro. Cuál? Escaleras</t>
  </si>
  <si>
    <t>7.7</t>
  </si>
  <si>
    <t>Iluminación artificial dada por:</t>
  </si>
  <si>
    <t>Ventiladores</t>
  </si>
  <si>
    <t>Aire Acondicionado</t>
  </si>
  <si>
    <t>Otro. Cuál? Ducto de ventilación</t>
  </si>
  <si>
    <t>7.8</t>
  </si>
  <si>
    <t>Las bodegas cuentan con aireación continua y la disposición de las unidades de conservación en los estantes, permite una adecuada ventilación a través de ellas?</t>
  </si>
  <si>
    <t>Los depósitos cuentan con sistemas de regulación de:</t>
  </si>
  <si>
    <t>Humedad Relativa</t>
  </si>
  <si>
    <t>Temperatura</t>
  </si>
  <si>
    <t>Ventilación</t>
  </si>
  <si>
    <t>Iluminación</t>
  </si>
  <si>
    <t>Filtrado de Aire</t>
  </si>
  <si>
    <t>Medición de condiciones ambientales:</t>
  </si>
  <si>
    <t>Humedad Relativa (Promedio) de la ubicación geográfica en que se encuentra ubicado el edificio:</t>
  </si>
  <si>
    <t>Temperatura (Promedio) de la ubicación geográfica en que se encuentra ubicado el edificio:</t>
  </si>
  <si>
    <t>Para la documentación que se encuentre en soporte papel, la temperatura debe estar entre 15 y 20°C. Qué medición se registra en el momento de la visita?</t>
  </si>
  <si>
    <t>La Humedad relativa debe estar entre 45% y 60%. Qué medición se registra en el momento de la visita?</t>
  </si>
  <si>
    <t>Para otros soportes:</t>
  </si>
  <si>
    <t>Tipo de Soporte</t>
  </si>
  <si>
    <t>Puntos de medición</t>
  </si>
  <si>
    <t>La entrada de polvo se da por:</t>
  </si>
  <si>
    <t>Tapetes</t>
  </si>
  <si>
    <t>CONDICIONES DE PREVENCION DE DESASTRES Y MANTENIMIENTO</t>
  </si>
  <si>
    <t>8.1</t>
  </si>
  <si>
    <t>Existe un plan de prevención de desastres para la empresa?</t>
  </si>
  <si>
    <t>8.2</t>
  </si>
  <si>
    <t>Existe un plan de prevención de desastres para el archivo?</t>
  </si>
  <si>
    <t>8.3</t>
  </si>
  <si>
    <t>Control de incendios</t>
  </si>
  <si>
    <t>Cantidad</t>
  </si>
  <si>
    <t>En Funcionamiento?</t>
  </si>
  <si>
    <t>fecha ultimo mantenimiento</t>
  </si>
  <si>
    <t>8.4</t>
  </si>
  <si>
    <t>Poseen detector de incendios en el archivo?</t>
  </si>
  <si>
    <t>8.5</t>
  </si>
  <si>
    <t>Poseen extintores en las áreas del archivo?</t>
  </si>
  <si>
    <t>8.6</t>
  </si>
  <si>
    <t>Cuenta la empresa con centros de apoyo cercanos a las instalaciones del archivo?</t>
  </si>
  <si>
    <t>Cuáles?</t>
  </si>
  <si>
    <t>8.7</t>
  </si>
  <si>
    <t>La empresa cuenta con:</t>
  </si>
  <si>
    <t>Comité paritario de salud y seguridad en el trabajo</t>
  </si>
  <si>
    <t>Brigadas de Emergencia</t>
  </si>
  <si>
    <t>Planes de Evacuación</t>
  </si>
  <si>
    <t>Señalización</t>
  </si>
  <si>
    <t>8.8</t>
  </si>
  <si>
    <t>En caso de situación de emergencia, se cuenta con un plan de contingencia para continuar operando?</t>
  </si>
  <si>
    <t>8.9</t>
  </si>
  <si>
    <t>Los colaboradores del archivo cuentan con dotación para trabajar con documentos?</t>
  </si>
  <si>
    <t>Los colaboradores del archivo cuentan con elementos de protección personal (EPP) para trabajar con documentos?</t>
  </si>
  <si>
    <t>8.10</t>
  </si>
  <si>
    <t>Se ha establecido que hacer con la documentación en caso de desastre con agua?</t>
  </si>
  <si>
    <t>8.11</t>
  </si>
  <si>
    <t>Se ha establecido que hacer con la documentación en caso de desastre con fuego?</t>
  </si>
  <si>
    <t>CARACTERISTICAS DE LA DOCUMENTACION</t>
  </si>
  <si>
    <t>9.1</t>
  </si>
  <si>
    <t>Mantenimiento</t>
  </si>
  <si>
    <t>Frecuencia</t>
  </si>
  <si>
    <t>Anual</t>
  </si>
  <si>
    <t>Semestral</t>
  </si>
  <si>
    <t>Mensual</t>
  </si>
  <si>
    <t>Otro</t>
  </si>
  <si>
    <t>Depósito</t>
  </si>
  <si>
    <t>Documentación</t>
  </si>
  <si>
    <t>9.2</t>
  </si>
  <si>
    <t>Se realizan acciones de control microbiológico en áreas y/o documentos?</t>
  </si>
  <si>
    <t>Con que frecuencia:</t>
  </si>
  <si>
    <t>9.3</t>
  </si>
  <si>
    <t>Inspección de Depósito</t>
  </si>
  <si>
    <t>Material de construcción</t>
  </si>
  <si>
    <t>Estado de Conservación (Si / No)</t>
  </si>
  <si>
    <t>Grietas</t>
  </si>
  <si>
    <t>Humedad</t>
  </si>
  <si>
    <t>Insectos</t>
  </si>
  <si>
    <t>Pisos</t>
  </si>
  <si>
    <t>Baldonsa</t>
  </si>
  <si>
    <t>Muros</t>
  </si>
  <si>
    <t>Concreto</t>
  </si>
  <si>
    <t>Techos</t>
  </si>
  <si>
    <t>Drywall</t>
  </si>
  <si>
    <t>Divisiones</t>
  </si>
  <si>
    <t>No hay</t>
  </si>
  <si>
    <t>Otros</t>
  </si>
  <si>
    <t>9.4</t>
  </si>
  <si>
    <t>Bajantes a la vista?</t>
  </si>
  <si>
    <t>9.5</t>
  </si>
  <si>
    <t>Conductos de energia?</t>
  </si>
  <si>
    <t>ALMACENAMIENTO DE LA DOCUMENTACION</t>
  </si>
  <si>
    <t>10.1</t>
  </si>
  <si>
    <t>Fechas extremas de la documentación que se encuentra en los depósitos de archivo:</t>
  </si>
  <si>
    <t>10.2</t>
  </si>
  <si>
    <t>Cantidad de unidades de conservación:</t>
  </si>
  <si>
    <t>Total:</t>
  </si>
  <si>
    <t>Aproximado:</t>
  </si>
  <si>
    <t>10.3</t>
  </si>
  <si>
    <t>Las unidades de conservación para documentación con soporte papel se encuentran en:</t>
  </si>
  <si>
    <t>Cajas X200</t>
  </si>
  <si>
    <t>Cajas X300</t>
  </si>
  <si>
    <t>Cajas X500</t>
  </si>
  <si>
    <t>Carpetas</t>
  </si>
  <si>
    <t>Libros</t>
  </si>
  <si>
    <t>Legajos</t>
  </si>
  <si>
    <t>Az's</t>
  </si>
  <si>
    <t>Folder Blanco Tres Argollas</t>
  </si>
  <si>
    <t>Total Unidades Documentales:</t>
  </si>
  <si>
    <t>Total Cajas:</t>
  </si>
  <si>
    <t>10.4</t>
  </si>
  <si>
    <t>El archivo cuenta con otros tipos de documentación como:</t>
  </si>
  <si>
    <t>Fotografías</t>
  </si>
  <si>
    <t>Microfilm</t>
  </si>
  <si>
    <t>Cintas magnéticas</t>
  </si>
  <si>
    <t>Discos Opticos</t>
  </si>
  <si>
    <t>Planos</t>
  </si>
  <si>
    <t>10.5</t>
  </si>
  <si>
    <t>Con cuantos metros lineales cuenta el archivo?</t>
  </si>
  <si>
    <t>10.6</t>
  </si>
  <si>
    <t>Promedio de folios por unidades de conservación</t>
  </si>
  <si>
    <t>10.7</t>
  </si>
  <si>
    <t>La documentación se encuentra ubicada en:</t>
  </si>
  <si>
    <t>Estantería de 2.20 Mts de altura o de mayor tamaño con la debida resistencia?</t>
  </si>
  <si>
    <t>Metal</t>
  </si>
  <si>
    <t>Madera</t>
  </si>
  <si>
    <t>Cerrada?</t>
  </si>
  <si>
    <t>Abierta?</t>
  </si>
  <si>
    <t>10.8</t>
  </si>
  <si>
    <t>Disposición de la estantería en el depósito</t>
  </si>
  <si>
    <t>Paralela a los muros:</t>
  </si>
  <si>
    <t>Distancia Promedio:</t>
  </si>
  <si>
    <t>Perpendicular a los muros:</t>
  </si>
  <si>
    <t>10.9</t>
  </si>
  <si>
    <t>Distancia promedio entre estantes:</t>
  </si>
  <si>
    <t>10.10</t>
  </si>
  <si>
    <t>La documentación se encuentra ubicada en Archivadores?</t>
  </si>
  <si>
    <t>10.11</t>
  </si>
  <si>
    <t>La documentación se encuentra ubicada en Planotecas?</t>
  </si>
  <si>
    <t>Disposición de la documentación en la estantería:</t>
  </si>
  <si>
    <t>Vertical</t>
  </si>
  <si>
    <t>Horizontal</t>
  </si>
  <si>
    <t>Cómo se almacenan los archivos de gestión?</t>
  </si>
  <si>
    <t>La documentación se encuentra ubicada en Estantería Abierta?</t>
  </si>
  <si>
    <t>La documentación se encuentra ubicada en Estantería Cerrada?</t>
  </si>
  <si>
    <t>REQUISITOS</t>
  </si>
  <si>
    <t>11.1</t>
  </si>
  <si>
    <t>Se tiene identificada la historia de la empresa, organigramas de períodos anteriores y/o manuales de funciones obsoletos?</t>
  </si>
  <si>
    <t>11.2</t>
  </si>
  <si>
    <t>Se encuentra establecido el comité interno de archivo?</t>
  </si>
  <si>
    <t>La periodicidad de las reuniones del comité es:</t>
  </si>
  <si>
    <t>Trimestral</t>
  </si>
  <si>
    <t>SISTEMAS INTEGRADOS DE GESTIÓN</t>
  </si>
  <si>
    <t>Elaborado</t>
  </si>
  <si>
    <t>Aprobado</t>
  </si>
  <si>
    <t>Fecha de aprobación (DD/MM/AAAA)?:</t>
  </si>
  <si>
    <t>12.1</t>
  </si>
  <si>
    <t>La empresa cuenta con política de calidad?</t>
  </si>
  <si>
    <t>12.2</t>
  </si>
  <si>
    <t>La gestión documental está definida como un proceso transversal en el Sistema de Gestión de Calidad?</t>
  </si>
  <si>
    <t>12.3</t>
  </si>
  <si>
    <t>Se tienen identificados en el mapa de riesgos de la empresa lo inherentes a la gestión documental?</t>
  </si>
  <si>
    <t>12.4</t>
  </si>
  <si>
    <t>La empresa cuenta con política de gestión documental?</t>
  </si>
  <si>
    <t>Las políticas de gestión documental se encuentran alineadas al sistema de gestión de seguridad y salud en el trabajo?</t>
  </si>
  <si>
    <t>12.5</t>
  </si>
  <si>
    <t>Las políticas de gestión documental se encuentran alineadas al sistema de gestión de medio ambiente?</t>
  </si>
  <si>
    <t>INSTRUMENTOS ARCHIVISTICOS</t>
  </si>
  <si>
    <t>13.1</t>
  </si>
  <si>
    <t>Cuadro de clasificación Documental?</t>
  </si>
  <si>
    <t>13.2</t>
  </si>
  <si>
    <t>Tablas de Retención Documental?</t>
  </si>
  <si>
    <t>Programa de Gestión Documental?</t>
  </si>
  <si>
    <t>Plan Institucional de Archivos?</t>
  </si>
  <si>
    <t>Inventarios Documentales?</t>
  </si>
  <si>
    <t>Modelo de Requisitos para la gestión de documentos electrónicos?</t>
  </si>
  <si>
    <t>Banco Terminológico de Tipos, Series y Subseries Documentales?</t>
  </si>
  <si>
    <t>Mapas de procesos y flujos documentales?</t>
  </si>
  <si>
    <t>Tablas de Control de Acceso a los documentos?</t>
  </si>
  <si>
    <t>Tablas de Valoración Documental? Que período cubren?</t>
  </si>
  <si>
    <t>Reglamento Interno de Archivo?</t>
  </si>
  <si>
    <t>Se ha establecido el Sistema Integrado de Conservación - SIC?</t>
  </si>
  <si>
    <t>Se ha establecido el protocolo de digitalización?</t>
  </si>
  <si>
    <t>Tiene establecido los registros de activos de información?</t>
  </si>
  <si>
    <t>SERVICIOS QUE PRESTA EL ARCHIVO</t>
  </si>
  <si>
    <t>El archivo presta servicios de:</t>
  </si>
  <si>
    <t>14.1</t>
  </si>
  <si>
    <t>Consulta de documentos?</t>
  </si>
  <si>
    <t>14.2</t>
  </si>
  <si>
    <t>De las consultas queda un registro estadístico manual o automatizado?</t>
  </si>
  <si>
    <t>Describa:</t>
  </si>
  <si>
    <t>14.3</t>
  </si>
  <si>
    <t>Cuantas consultas se atienden en promedio:</t>
  </si>
  <si>
    <t>Por mes?</t>
  </si>
  <si>
    <t>Por año?</t>
  </si>
  <si>
    <t>14.4</t>
  </si>
  <si>
    <t>El archivo cuenta con sala de consulta?</t>
  </si>
  <si>
    <t>14.5</t>
  </si>
  <si>
    <t>La atención de consultas se realiza a:</t>
  </si>
  <si>
    <t>Usuarios Internos</t>
  </si>
  <si>
    <t>Usuarios Externos</t>
  </si>
  <si>
    <t>Presta servicio de Fotocopias?</t>
  </si>
  <si>
    <t>Cuantas fotocopias se sacan en promedio:</t>
  </si>
  <si>
    <t>El servicio de fotocopiado es atendido por personal del archivo o por personal contratista?</t>
  </si>
  <si>
    <t>Presta servicios de Digitalización o Microfilmación?</t>
  </si>
  <si>
    <t>El servicio de digitalización o microfilmación es atendido por personal del archivo o por personal contratista? Describa</t>
  </si>
  <si>
    <t>Cuantos páginas o folios se digitalizan o microfilman en promedio:</t>
  </si>
  <si>
    <t>ASPECTOS ARCHIVISTICOS</t>
  </si>
  <si>
    <t>15.1</t>
  </si>
  <si>
    <t>Está organizada la documentación?</t>
  </si>
  <si>
    <t>15.2</t>
  </si>
  <si>
    <t>La documentación esta clasificada por:</t>
  </si>
  <si>
    <t>Orgánica-funcional</t>
  </si>
  <si>
    <t>Procedencia</t>
  </si>
  <si>
    <t>Temática o Asunto</t>
  </si>
  <si>
    <t>Autor</t>
  </si>
  <si>
    <t>15.3</t>
  </si>
  <si>
    <t>La documentación esta ordenada por:</t>
  </si>
  <si>
    <t>Alfabético</t>
  </si>
  <si>
    <t>Numérico</t>
  </si>
  <si>
    <t>Cronológico</t>
  </si>
  <si>
    <t>Alfanumérico</t>
  </si>
  <si>
    <t>15.4</t>
  </si>
  <si>
    <t>El archivo cuenta con instrumentos de consulta/recuperación de la información?</t>
  </si>
  <si>
    <t>Cuáles:</t>
  </si>
  <si>
    <t>Guía</t>
  </si>
  <si>
    <t>Catálogo</t>
  </si>
  <si>
    <t>Inventario</t>
  </si>
  <si>
    <t>15.5</t>
  </si>
  <si>
    <t>El inventario tiene aplicación de TRD y/o TVD?</t>
  </si>
  <si>
    <t>15.6</t>
  </si>
  <si>
    <t>Se encuentra el inventario en base de datos?</t>
  </si>
  <si>
    <t>15.7</t>
  </si>
  <si>
    <t>Han tenido pérdida de documentación?</t>
  </si>
  <si>
    <t>PROGRAMA DE GESTION DOCUMENTAL</t>
  </si>
  <si>
    <t>16.1</t>
  </si>
  <si>
    <t>Aspectos Generales</t>
  </si>
  <si>
    <t>El PGD se articula con la misión de la Entidad?</t>
  </si>
  <si>
    <t>El PGD se articula con los objetivos institucionales?</t>
  </si>
  <si>
    <t>El PGD se articula con las metas estratégicas de la Entidad?</t>
  </si>
  <si>
    <t>Los procedimientos de la gestión documental están estructurados respectando los principios y procedimientos de la Ley de Transparencia y acceso a la información?</t>
  </si>
  <si>
    <t>Los procedimientos de la gestión documental están estructurados respectando los lineamientos y principios de la Ley de datos personales?</t>
  </si>
  <si>
    <t>16.2</t>
  </si>
  <si>
    <t>Alcance</t>
  </si>
  <si>
    <t>Se tiene previsto a que público debe estar dirigido el PGD? En caso afirmativo regístrelos en el formato.</t>
  </si>
  <si>
    <t>Se tiene conocimiento sobre a qué tipo de información debe ser aplicado el PGD? En caso afirmativo regístrelos en el formato.</t>
  </si>
  <si>
    <t>El PGD puede ser alineado con el plan estratégico institucional?</t>
  </si>
  <si>
    <t>El proceso de gestión documental cuenta con recursos presupuestales para garantizar su adecuado funcionamiento? En caso afirmativo indique el valor y las vigencias.</t>
  </si>
  <si>
    <t>En relación con requerimientos tecnológicos ¿La Entidad cuenta con un aplicativo de gestión documental? En caso afirmativo indique cual es y que módulos tiene.</t>
  </si>
  <si>
    <t>Se cuenta con un Sistema de Gestión de Documentos Electrónicos de Archivo – SGDEA? En caso afirmativo indicar el nombre</t>
  </si>
  <si>
    <t>Se utiliza la firma electrónica? En caso afirmativo indique cuales son los criterios de uso.</t>
  </si>
  <si>
    <t>Dentro del PGD se consideró la gestión de documentos electrónicos?</t>
  </si>
  <si>
    <t>Se tienen definidos los metadatos para los documentos electrónicos?</t>
  </si>
  <si>
    <t>17.1</t>
  </si>
  <si>
    <t>PLANEACION DOCUMENTAL</t>
  </si>
  <si>
    <t>La Entidad ha formulado disposiciones internas tales como resoluciones, circulares y procedimientos que buscan regular la gestión documental?  En caso afirmativo regístrelos en el formato.</t>
  </si>
  <si>
    <t>Existen series documentales de preservación a largo plazo? En caso afirmativo regístrelas en el formato.</t>
  </si>
  <si>
    <t>La Entidad ha establecido en los manuales los cargos de los funcionarios autorizados para firmar la documentación?</t>
  </si>
  <si>
    <t>El área encargada de la gestión documental tiene identificados los documentos vitales de la Entidad?</t>
  </si>
  <si>
    <t>Se utilizan en la entidad certificados digitales (firmas digitales) ¿Para qué procedimientos los utilizan?</t>
  </si>
  <si>
    <t>Se identificaron documentos especiales (gráficos, sonoros, audiovisuales, microfilmados, planos)? ¿Tienen procedimientos especiales?</t>
  </si>
  <si>
    <t>La entidad ha identificado medidas de control para uso de reprografía? (fotocopiado, impresión digitalización y microfilmación)</t>
  </si>
  <si>
    <t>17.2</t>
  </si>
  <si>
    <t>PRODUCCION DOCUMENTAL</t>
  </si>
  <si>
    <t>Existe procedimiento para la producción documental?</t>
  </si>
  <si>
    <t>Están definidos los flujos de recepción de documentos?</t>
  </si>
  <si>
    <t>Existe control sobre la recepción y trámites de documentos en soportes electrónicos?</t>
  </si>
  <si>
    <t>Existen modelos para la elaboración de documentos internos y externos?</t>
  </si>
  <si>
    <t>Se tiene definido el número de copias que se generan cuando se generan documentos internos y externos?</t>
  </si>
  <si>
    <t>La Entidad lleva Consecutivo de Comunicaciones Oficiales?</t>
  </si>
  <si>
    <t>17.3</t>
  </si>
  <si>
    <t>GESTIÓN Y TRÁMITE</t>
  </si>
  <si>
    <t>Existe procedimiento para la gestión y trámite de documentos?</t>
  </si>
  <si>
    <t>La empresa cuenta con ventanilla de radicación de correspondencia? Especifique</t>
  </si>
  <si>
    <t>Se utilizan planillas de control para la entrega de documentos?</t>
  </si>
  <si>
    <t>Existen horarios definidos para la distribución de la correspondencia interna y externa?</t>
  </si>
  <si>
    <t>Existen mecanismos que garanticen el acceso a los documentos tanto en los archivos de gestión, como en el archivo central?</t>
  </si>
  <si>
    <t>Se garantiza el control y seguimiento a los trámites internos y externos y los tiempos de respuesta? En caso afirmativo de qué forma.</t>
  </si>
  <si>
    <t>Tienen procedimientos para la aplicación de la política Cero Papel?</t>
  </si>
  <si>
    <t>Existen controles de entrega de los documentos a las dependencias?</t>
  </si>
  <si>
    <t>La empresa cuenta con servicios de alerta para hacer seguimiento a los tiempos de respuesta de las comunicaciones recibidas?</t>
  </si>
  <si>
    <t>La empresa cuenta con controles para certificar la distribución de los documentos?</t>
  </si>
  <si>
    <t>17.4</t>
  </si>
  <si>
    <t>ORGANIZACIÓN DOCUMENTAL</t>
  </si>
  <si>
    <t>Existe procedimiento para la organización documental en los archivos de gestión?</t>
  </si>
  <si>
    <t>Existe procedimiento para la organización documental en los archivos centrales o inactivos?</t>
  </si>
  <si>
    <t>El archivo está organizado de acuerdo con las políticas y procedimientos de gestión documental?</t>
  </si>
  <si>
    <t>Están rotuladas las unidades de almacenamiento de acuerdo con las TRD?</t>
  </si>
  <si>
    <t>Existe archivo central?</t>
  </si>
  <si>
    <t>Existe procedimiento o política para la organización documental en el archivo central?</t>
  </si>
  <si>
    <t>Se han clasificado, ordenado, depurado, almacenado y valorado los fondos acumulados?</t>
  </si>
  <si>
    <t>Las políticas de organización del archivo contempla aspectos de preservación?</t>
  </si>
  <si>
    <t>17.5</t>
  </si>
  <si>
    <t>TRANSFERENCIA DOCUMENTAL</t>
  </si>
  <si>
    <t>Existe procedimiento para las transferencias documentales?</t>
  </si>
  <si>
    <t>Se elabora un cronograma anual de transferencias documentales primarias?</t>
  </si>
  <si>
    <t>Si no se realizan transferencias, es por falta de espacio?</t>
  </si>
  <si>
    <t>Si no se realizan transferencias, es por inexistencia del archivo central o histórico?</t>
  </si>
  <si>
    <t>Se llevan a cabo transferencias documentales secundarias? En caso afirmativo explique.</t>
  </si>
  <si>
    <t>Las áreas realizan la preparación física de las series y subseries documentales a transferir?</t>
  </si>
  <si>
    <t>¿El área responsable de validar la transferencia realiza control de calidad? En caso afirmativo, si se encuentran errores, que procedimiento se lleva a cabo.</t>
  </si>
  <si>
    <t>Se ha realizado depuración o eliminación natural previa a la transferencia?</t>
  </si>
  <si>
    <t>17.6</t>
  </si>
  <si>
    <t>DISPOSICION DE DOCUMENTOS</t>
  </si>
  <si>
    <t>Existe procedimiento para la disposición de los documentos (Eliminación, Digitalización, Archivo Histórico)?</t>
  </si>
  <si>
    <t>Hay documentos de conservación total? En caso afirmativo explique qué criterios se tienen en cuenta.</t>
  </si>
  <si>
    <t>Han eliminado documentación?</t>
  </si>
  <si>
    <t>Se cuenta con procedimiento o instructivo para realizar eliminación documental? Si la respuesta es negativa, describa como se realiza el proceso de eliminación</t>
  </si>
  <si>
    <t>Se elaboran actas de eliminación?</t>
  </si>
  <si>
    <t>Se usan medios alternativos para garantizar la conservación en un formato diferente? En caso afirmativo explique.</t>
  </si>
  <si>
    <t>17.7</t>
  </si>
  <si>
    <t>PRESERVACION A LARGO PLAZO</t>
  </si>
  <si>
    <t>Existe procedimiento para la preservación documental a largo plazo?</t>
  </si>
  <si>
    <t>Se garantiza la seguridad y conservación de la información electrónica generada por la Entidad? En caso afirmativo explique.</t>
  </si>
  <si>
    <t>Se realiza migración de información? En caso afirmativo explique</t>
  </si>
  <si>
    <t>En el archivo hay presencia de: Hongos, roedores, insectos, otros?</t>
  </si>
  <si>
    <t>Se han hecho tratamientos preventivos de conservación al archivo?</t>
  </si>
  <si>
    <t>Se han hecho tratamientos correctivos de conservación al archivo?</t>
  </si>
  <si>
    <t>Se realiza foliación de acuerdo con el instructivo del AGN?</t>
  </si>
  <si>
    <t>Se hace empaste o encuadernación?</t>
  </si>
  <si>
    <t>Los expedientes se legajan con perforación?</t>
  </si>
  <si>
    <t>Utilizan clips metálicos?</t>
  </si>
  <si>
    <t>Utilizan clips plásticos?</t>
  </si>
  <si>
    <t>Realizan reparaciones menores a los documentos?</t>
  </si>
  <si>
    <t>La documentación presenta alteraciones de tipo físico:</t>
  </si>
  <si>
    <t>Desgarro</t>
  </si>
  <si>
    <t>Fragilidad</t>
  </si>
  <si>
    <t>Cinta pegante</t>
  </si>
  <si>
    <t>Manchas</t>
  </si>
  <si>
    <t>Rasgadura</t>
  </si>
  <si>
    <t>Faltantes</t>
  </si>
  <si>
    <t>Doblez</t>
  </si>
  <si>
    <t>Fragmentación</t>
  </si>
  <si>
    <t>VALORACION DOCUMENTAL</t>
  </si>
  <si>
    <t>Existe procedimiento para la valoración documental?</t>
  </si>
  <si>
    <t>Existe procedimiento para la actualización de las Tablas de Retención Documental?</t>
  </si>
  <si>
    <t>Existe un equipo interdisciplinario para llevar a cabo la valoración primaria y secundaria de nuevas series y subseries documentales que se integran a las tablas de retención documental? En caso afirmativo que profesionales llevan a cabo este proceso.</t>
  </si>
  <si>
    <t>Cuenta con sistemas de información como apoyo a los procesos de la Empresa</t>
  </si>
  <si>
    <t>Nombre del Sistema de Información</t>
  </si>
  <si>
    <t>Nombre de la Dependencia que lo utiliza</t>
  </si>
  <si>
    <t>Funcionalidad</t>
  </si>
  <si>
    <t>RELACIONE LOS 10 ASPECTOS QUE CONSIDERA MAS CRITICOS SOBRE LA GESTION DOCUMENTAL EN LA EMPRESA</t>
  </si>
  <si>
    <t>Responsable</t>
  </si>
  <si>
    <t>Unidad de conservación para unidades con soporte papel</t>
  </si>
  <si>
    <t>Ubicación</t>
  </si>
  <si>
    <t>X200</t>
  </si>
  <si>
    <t>X300</t>
  </si>
  <si>
    <t>AZ´s</t>
  </si>
  <si>
    <t>Folder blanco</t>
  </si>
  <si>
    <t>Tomos</t>
  </si>
  <si>
    <t>Gestión de archivos</t>
  </si>
  <si>
    <t>Deposito de archivo bloque H</t>
  </si>
  <si>
    <t>Archivos contables, historias laborales, Archivos de las escuelas, de gestión tecnologica, autoevaluación, educación continuada, centro de idiomas, admisiones, secretaria general (Antiguos).</t>
  </si>
  <si>
    <t>Deposito de archivo bloque C y B</t>
  </si>
  <si>
    <t>Archivos contables e historias laborares.</t>
  </si>
  <si>
    <t>Deposito de archivo bloque A</t>
  </si>
  <si>
    <t>Hojas de vida estudiantes</t>
  </si>
  <si>
    <t>Gestión financiera</t>
  </si>
  <si>
    <t>Archivo de gestión - Oficina de gestión financiera</t>
  </si>
  <si>
    <t>Espacio insuficiente.</t>
  </si>
  <si>
    <t>Oficina de postgrados</t>
  </si>
  <si>
    <t>Archivo de gestión - Oficina de postgrados</t>
  </si>
  <si>
    <t>No esta totalmente organizado.</t>
  </si>
  <si>
    <t>Parte trasera del auditorio</t>
  </si>
  <si>
    <t>Mal estado.</t>
  </si>
  <si>
    <t>Archivo de gestión - Bienestar universitario</t>
  </si>
  <si>
    <t>Desorganizado.</t>
  </si>
  <si>
    <t>Comunicación y protocolo</t>
  </si>
  <si>
    <t>Arriba de la sala de audiovisuales</t>
  </si>
  <si>
    <t>Instalaciones inadecuada, es una bodega.</t>
  </si>
  <si>
    <t>Archivo de gestión - Oficina de comunicación y protocolo</t>
  </si>
  <si>
    <t>Investigación escuela de derecho</t>
  </si>
  <si>
    <t>Archivo de gestión - oficina de investigación</t>
  </si>
  <si>
    <t>Escuela de derecho</t>
  </si>
  <si>
    <t>Archivo de gestión - Decanatura</t>
  </si>
  <si>
    <t>Rectoria</t>
  </si>
  <si>
    <t>Archivo de gestión - Rectoria</t>
  </si>
  <si>
    <t>Admisiones</t>
  </si>
  <si>
    <t>Archivo de gestión - admisiones</t>
  </si>
  <si>
    <t>Egresados</t>
  </si>
  <si>
    <t>Archivo de gestión - Oficina de egresados</t>
  </si>
  <si>
    <t>Centro de idiomas</t>
  </si>
  <si>
    <t>Archivo de gestión - Oficina centro de idiomas</t>
  </si>
  <si>
    <t>Gestión tecnologica</t>
  </si>
  <si>
    <t>Archivo de gestión - Oficina de sistemas</t>
  </si>
  <si>
    <t>Centro Médico</t>
  </si>
  <si>
    <t>Archivo de gestión - Centro médico</t>
  </si>
  <si>
    <t>Servicios generales</t>
  </si>
  <si>
    <t>Archivo de gestión - Secretaria general</t>
  </si>
  <si>
    <t>Biblioteca</t>
  </si>
  <si>
    <t>Archivo de gestión de biblioteca</t>
  </si>
  <si>
    <t>Librería</t>
  </si>
  <si>
    <t>Deposito de archivo por la cocina</t>
  </si>
  <si>
    <t>Recepción</t>
  </si>
  <si>
    <t>Archivo de gestión - Oficina de recepción</t>
  </si>
  <si>
    <t>Archivo de gestión - Oficina de talento humano (Antiguo SAP)</t>
  </si>
  <si>
    <t>Consultorio juridico</t>
  </si>
  <si>
    <t>Archivo de gestión - Oficina del consultorio juridico</t>
  </si>
  <si>
    <t>Total</t>
  </si>
  <si>
    <t>Material</t>
  </si>
  <si>
    <t>Valor por unidad</t>
  </si>
  <si>
    <t>Az's Carta</t>
  </si>
  <si>
    <t>Az's Oficio</t>
  </si>
  <si>
    <t>Bolsas Plasticas Carta</t>
  </si>
  <si>
    <t>Bolsas Plasticas Oficio</t>
  </si>
  <si>
    <t>Sobres de manila carta</t>
  </si>
  <si>
    <t>Sobres de manila oficio</t>
  </si>
  <si>
    <t>Rotulos</t>
  </si>
  <si>
    <t>Resma de papel carta</t>
  </si>
  <si>
    <t>Resma de papel oficio</t>
  </si>
  <si>
    <t>Folder yute verticar</t>
  </si>
  <si>
    <t>carpeta membrete plastificada</t>
  </si>
  <si>
    <t>Tapa legajadora plastificada carta</t>
  </si>
  <si>
    <t>Tapa legajadora plastificada oficio</t>
  </si>
  <si>
    <t>Folder blanco tres argollas 0,5</t>
  </si>
  <si>
    <t>Folder blanco tres argollas 1,0</t>
  </si>
  <si>
    <t>Folder blanco tres argollas 1,5</t>
  </si>
  <si>
    <t>Folder blanco tres argollas 2,0</t>
  </si>
  <si>
    <t xml:space="preserve">Observaciones Adicionales: </t>
  </si>
  <si>
    <t>PROCESO</t>
  </si>
  <si>
    <t>CÓDIGO</t>
  </si>
  <si>
    <t>FORMATO</t>
  </si>
  <si>
    <t>VERSIÓN</t>
  </si>
  <si>
    <t>GESTIÓN DOCUMENTAL</t>
  </si>
  <si>
    <t>GD-F08</t>
  </si>
  <si>
    <t>DIAGNOSTICO INTEGRAL DE ARCHIVO</t>
  </si>
  <si>
    <t>Entidad:</t>
  </si>
  <si>
    <t>3.6</t>
  </si>
  <si>
    <t>3.7</t>
  </si>
  <si>
    <t>3.8</t>
  </si>
  <si>
    <t>3.9</t>
  </si>
  <si>
    <t>3.10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</si>
  <si>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</si>
  <si>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</si>
  <si>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</si>
  <si>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</si>
  <si>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</si>
  <si>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</si>
  <si>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</si>
  <si>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</si>
  <si>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</si>
  <si>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9.6</t>
  </si>
  <si>
    <t>9.7</t>
  </si>
  <si>
    <t>9.8</t>
  </si>
  <si>
    <t>9.9</t>
  </si>
  <si>
    <t>9.10</t>
  </si>
  <si>
    <t>9.12</t>
  </si>
  <si>
    <t>9.11</t>
  </si>
  <si>
    <t>9.13</t>
  </si>
  <si>
    <t>9.14</t>
  </si>
  <si>
    <t>9.15</t>
  </si>
  <si>
    <t>9.16</t>
  </si>
  <si>
    <t>11.3</t>
  </si>
  <si>
    <t>11.4</t>
  </si>
  <si>
    <t>11.5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</si>
  <si>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</si>
  <si>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</si>
  <si>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</si>
  <si>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</si>
  <si>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</si>
  <si>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</si>
  <si>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</si>
  <si>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</si>
  <si>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15.8</t>
  </si>
  <si>
    <t>15.9</t>
  </si>
  <si>
    <t>15.10</t>
  </si>
  <si>
    <t>15.11</t>
  </si>
  <si>
    <t>15.12</t>
  </si>
  <si>
    <t>15.13</t>
  </si>
  <si>
    <t>15.14</t>
  </si>
  <si>
    <t>16.3</t>
  </si>
  <si>
    <t>16.4</t>
  </si>
  <si>
    <t>16.5</t>
  </si>
  <si>
    <t>16.6</t>
  </si>
  <si>
    <t>16.7</t>
  </si>
  <si>
    <t>16.8</t>
  </si>
  <si>
    <t>16.9</t>
  </si>
  <si>
    <t>16.11</t>
  </si>
  <si>
    <t>16.10</t>
  </si>
  <si>
    <t>18.1</t>
  </si>
  <si>
    <t>18.2</t>
  </si>
  <si>
    <t>19.1</t>
  </si>
  <si>
    <t>19.2</t>
  </si>
  <si>
    <t>19.3</t>
  </si>
  <si>
    <t>19.4</t>
  </si>
  <si>
    <t>19.5</t>
  </si>
  <si>
    <t>19.6</t>
  </si>
  <si>
    <t>19.7</t>
  </si>
  <si>
    <t>19.8</t>
  </si>
  <si>
    <t>20.</t>
  </si>
  <si>
    <t>21.</t>
  </si>
  <si>
    <t>PROCESOS DE LA GESTION DOCUMENTAL</t>
  </si>
  <si>
    <t>Observaciones generales sobre el edificio: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</si>
</sst>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  <numFmt numFmtId="166" formatCode="&quot;$&quot;\ #,##0_);[Red]\(&quot;$&quot;\ #,##0\)"/>
  </numFmts>
  <fonts count="15" x14ac:knownFonts="1">
    <font>
      <sz val="11"/>
      <color theme="1"/>
      <name val="Arial"/>
    </font>
    <font>
      <u/>
      <sz val="11"/>
      <color theme="10"/>
      <name val="Arial"/>
      <family val="2"/>
    </font>
    <font>
      <sz val="16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ajor"/>
    </font>
    <font>
      <sz val="10"/>
      <name val="Calibri"/>
      <family val="2"/>
      <scheme val="major"/>
    </font>
    <font>
      <sz val="10"/>
      <color theme="0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  <font>
      <b/>
      <i/>
      <sz val="10"/>
      <name val="Calibri"/>
      <family val="2"/>
      <scheme val="major"/>
    </font>
    <font>
      <b/>
      <sz val="10"/>
      <name val="Calibri"/>
      <family val="2"/>
      <scheme val="major"/>
    </font>
    <font>
      <b/>
      <u/>
      <sz val="10"/>
      <color theme="10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9E2F3"/>
        <bgColor indexed="64"/>
      </patternFill>
    </fill>
    <fill>
      <patternFill patternType="solid">
        <fgColor rgb="FFD9E2F3"/>
        <bgColor rgb="FF0F243E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4" fillId="3" borderId="22" xfId="0" applyFont="1" applyFill="1" applyBorder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/>
    <xf numFmtId="0" fontId="7" fillId="0" borderId="0" xfId="0" applyFont="1"/>
    <xf numFmtId="0" fontId="7" fillId="0" borderId="22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7" fillId="0" borderId="42" xfId="0" applyFont="1" applyBorder="1" applyAlignment="1">
      <alignment vertical="top"/>
    </xf>
    <xf numFmtId="0" fontId="13" fillId="5" borderId="39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vertical="center"/>
    </xf>
    <xf numFmtId="0" fontId="13" fillId="5" borderId="3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8" fillId="0" borderId="2" xfId="0" applyFont="1" applyBorder="1"/>
    <xf numFmtId="0" fontId="8" fillId="0" borderId="4" xfId="0" applyFont="1" applyBorder="1"/>
    <xf numFmtId="0" fontId="7" fillId="0" borderId="6" xfId="0" applyFont="1" applyBorder="1" applyAlignment="1">
      <alignment horizontal="left" vertical="center"/>
    </xf>
    <xf numFmtId="0" fontId="8" fillId="0" borderId="27" xfId="0" applyFont="1" applyBorder="1"/>
    <xf numFmtId="0" fontId="7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13" fillId="5" borderId="26" xfId="0" applyFont="1" applyFill="1" applyBorder="1" applyAlignment="1">
      <alignment horizontal="center" vertical="center"/>
    </xf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6" xfId="0" applyFont="1" applyFill="1" applyBorder="1" applyAlignment="1">
      <alignment horizontal="center" vertical="center" wrapText="1"/>
    </xf>
    <xf numFmtId="0" fontId="13" fillId="4" borderId="27" xfId="0" applyFont="1" applyFill="1" applyBorder="1"/>
    <xf numFmtId="0" fontId="7" fillId="0" borderId="2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5" borderId="36" xfId="0" applyFont="1" applyFill="1" applyBorder="1" applyAlignment="1">
      <alignment horizontal="left" vertical="center" wrapText="1"/>
    </xf>
    <xf numFmtId="0" fontId="13" fillId="4" borderId="7" xfId="0" applyFont="1" applyFill="1" applyBorder="1"/>
    <xf numFmtId="0" fontId="13" fillId="4" borderId="8" xfId="0" applyFont="1" applyFill="1" applyBorder="1"/>
    <xf numFmtId="0" fontId="13" fillId="4" borderId="46" xfId="0" applyFont="1" applyFill="1" applyBorder="1"/>
    <xf numFmtId="0" fontId="13" fillId="4" borderId="22" xfId="0" applyFont="1" applyFill="1" applyBorder="1"/>
    <xf numFmtId="0" fontId="13" fillId="4" borderId="19" xfId="0" applyFont="1" applyFill="1" applyBorder="1"/>
    <xf numFmtId="0" fontId="13" fillId="4" borderId="35" xfId="0" applyFont="1" applyFill="1" applyBorder="1"/>
    <xf numFmtId="0" fontId="13" fillId="4" borderId="20" xfId="0" applyFont="1" applyFill="1" applyBorder="1"/>
    <xf numFmtId="0" fontId="13" fillId="4" borderId="21" xfId="0" applyFont="1" applyFill="1" applyBorder="1"/>
    <xf numFmtId="0" fontId="13" fillId="5" borderId="6" xfId="0" applyFont="1" applyFill="1" applyBorder="1" applyAlignment="1">
      <alignment horizontal="center" vertical="center"/>
    </xf>
    <xf numFmtId="0" fontId="8" fillId="0" borderId="3" xfId="0" applyFont="1" applyBorder="1"/>
    <xf numFmtId="0" fontId="8" fillId="0" borderId="17" xfId="0" applyFont="1" applyBorder="1"/>
    <xf numFmtId="0" fontId="13" fillId="5" borderId="3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27" xfId="0" applyFont="1" applyBorder="1"/>
    <xf numFmtId="0" fontId="10" fillId="0" borderId="26" xfId="0" applyFont="1" applyBorder="1" applyAlignment="1">
      <alignment horizontal="left" vertical="center"/>
    </xf>
    <xf numFmtId="0" fontId="13" fillId="5" borderId="36" xfId="0" applyFont="1" applyFill="1" applyBorder="1" applyAlignment="1">
      <alignment horizontal="center" vertical="center"/>
    </xf>
    <xf numFmtId="0" fontId="13" fillId="4" borderId="37" xfId="0" applyFont="1" applyFill="1" applyBorder="1"/>
    <xf numFmtId="0" fontId="7" fillId="0" borderId="23" xfId="0" applyFont="1" applyBorder="1" applyAlignment="1">
      <alignment horizontal="left" vertical="center" wrapText="1"/>
    </xf>
    <xf numFmtId="0" fontId="8" fillId="0" borderId="24" xfId="0" applyFont="1" applyBorder="1"/>
    <xf numFmtId="0" fontId="8" fillId="0" borderId="25" xfId="0" applyFont="1" applyBorder="1"/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3" fillId="5" borderId="2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3" fillId="0" borderId="4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3" fillId="5" borderId="3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37" xfId="0" applyFont="1" applyBorder="1"/>
    <xf numFmtId="0" fontId="13" fillId="0" borderId="10" xfId="0" applyFont="1" applyBorder="1"/>
    <xf numFmtId="0" fontId="13" fillId="0" borderId="20" xfId="0" applyFont="1" applyBorder="1"/>
    <xf numFmtId="0" fontId="13" fillId="0" borderId="38" xfId="0" applyFont="1" applyBorder="1"/>
    <xf numFmtId="0" fontId="12" fillId="5" borderId="2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3" fillId="0" borderId="8" xfId="0" applyFont="1" applyBorder="1"/>
    <xf numFmtId="0" fontId="13" fillId="5" borderId="47" xfId="0" applyFont="1" applyFill="1" applyBorder="1" applyAlignment="1">
      <alignment horizontal="left" vertical="center"/>
    </xf>
    <xf numFmtId="0" fontId="13" fillId="4" borderId="48" xfId="0" applyFont="1" applyFill="1" applyBorder="1"/>
    <xf numFmtId="0" fontId="13" fillId="4" borderId="49" xfId="0" applyFont="1" applyFill="1" applyBorder="1"/>
    <xf numFmtId="0" fontId="13" fillId="4" borderId="38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4" borderId="50" xfId="0" applyFont="1" applyFill="1" applyBorder="1"/>
    <xf numFmtId="0" fontId="13" fillId="4" borderId="51" xfId="0" applyFont="1" applyFill="1" applyBorder="1"/>
    <xf numFmtId="0" fontId="13" fillId="4" borderId="52" xfId="0" applyFont="1" applyFill="1" applyBorder="1"/>
    <xf numFmtId="0" fontId="13" fillId="0" borderId="21" xfId="0" applyFont="1" applyBorder="1"/>
    <xf numFmtId="0" fontId="7" fillId="0" borderId="26" xfId="0" applyFont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0" borderId="14" xfId="0" applyFont="1" applyBorder="1"/>
    <xf numFmtId="0" fontId="13" fillId="5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13" fillId="5" borderId="2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8" fillId="0" borderId="7" xfId="0" applyFont="1" applyBorder="1"/>
    <xf numFmtId="0" fontId="8" fillId="0" borderId="37" xfId="0" applyFont="1" applyBorder="1"/>
    <xf numFmtId="0" fontId="8" fillId="0" borderId="10" xfId="0" applyFont="1" applyBorder="1"/>
    <xf numFmtId="0" fontId="8" fillId="0" borderId="20" xfId="0" applyFont="1" applyBorder="1"/>
    <xf numFmtId="0" fontId="8" fillId="0" borderId="38" xfId="0" applyFont="1" applyBorder="1"/>
    <xf numFmtId="0" fontId="12" fillId="5" borderId="26" xfId="0" applyFont="1" applyFill="1" applyBorder="1" applyAlignment="1">
      <alignment horizontal="center" vertical="center"/>
    </xf>
    <xf numFmtId="0" fontId="8" fillId="4" borderId="2" xfId="0" applyFont="1" applyFill="1" applyBorder="1"/>
    <xf numFmtId="0" fontId="8" fillId="4" borderId="27" xfId="0" applyFont="1" applyFill="1" applyBorder="1"/>
    <xf numFmtId="0" fontId="13" fillId="5" borderId="2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4" borderId="10" xfId="0" applyFont="1" applyFill="1" applyBorder="1"/>
    <xf numFmtId="164" fontId="7" fillId="0" borderId="6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13" fillId="5" borderId="40" xfId="0" applyFont="1" applyFill="1" applyBorder="1" applyAlignment="1">
      <alignment horizontal="center" vertical="center" wrapText="1"/>
    </xf>
    <xf numFmtId="0" fontId="13" fillId="4" borderId="41" xfId="0" applyFont="1" applyFill="1" applyBorder="1"/>
    <xf numFmtId="0" fontId="13" fillId="5" borderId="13" xfId="0" applyFont="1" applyFill="1" applyBorder="1" applyAlignment="1">
      <alignment horizontal="center" vertical="center" wrapText="1"/>
    </xf>
    <xf numFmtId="0" fontId="13" fillId="4" borderId="15" xfId="0" applyFont="1" applyFill="1" applyBorder="1"/>
    <xf numFmtId="0" fontId="8" fillId="5" borderId="26" xfId="0" applyFont="1" applyFill="1" applyBorder="1" applyAlignment="1">
      <alignment horizontal="right" vertical="center"/>
    </xf>
    <xf numFmtId="0" fontId="8" fillId="4" borderId="4" xfId="0" applyFont="1" applyFill="1" applyBorder="1"/>
    <xf numFmtId="0" fontId="7" fillId="0" borderId="26" xfId="0" applyFont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0" fontId="13" fillId="5" borderId="26" xfId="0" applyFont="1" applyFill="1" applyBorder="1" applyAlignment="1">
      <alignment horizontal="right" vertical="center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top" wrapText="1"/>
    </xf>
    <xf numFmtId="0" fontId="13" fillId="5" borderId="3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3" fillId="4" borderId="44" xfId="0" applyFont="1" applyFill="1" applyBorder="1"/>
    <xf numFmtId="0" fontId="13" fillId="5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9" fillId="0" borderId="9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2" xfId="0" applyFont="1" applyBorder="1"/>
    <xf numFmtId="0" fontId="8" fillId="0" borderId="45" xfId="0" applyFont="1" applyBorder="1"/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wrapText="1"/>
    </xf>
    <xf numFmtId="0" fontId="8" fillId="0" borderId="37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8" fillId="0" borderId="45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38" xfId="0" applyFont="1" applyBorder="1" applyAlignment="1">
      <alignment wrapText="1"/>
    </xf>
    <xf numFmtId="17" fontId="7" fillId="0" borderId="6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0" fontId="13" fillId="5" borderId="6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top" wrapText="1"/>
    </xf>
    <xf numFmtId="0" fontId="10" fillId="4" borderId="3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35614</xdr:colOff>
      <xdr:row>1</xdr:row>
      <xdr:rowOff>25925</xdr:rowOff>
    </xdr:from>
    <xdr:to>
      <xdr:col>2</xdr:col>
      <xdr:colOff>761999</xdr:colOff>
      <xdr:row>4</xdr:row>
      <xdr:rowOff>113270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D70C6B-C061-45E9-BED0-8D6160B9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14" y="216425"/>
          <a:ext cx="1869385" cy="60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7"/>
  <sheetViews>
    <sheetView showGridLines="0" tabSelected="1" view="pageBreakPreview" zoomScale="85" zoomScaleNormal="85" zoomScaleSheetLayoutView="85" zoomScalePageLayoutView="55" workbookViewId="0">
      <selection activeCell="B12" sqref="B12:M12"/>
    </sheetView>
  </sheetViews>
  <sheetFormatPr baseColWidth="10" defaultColWidth="0" defaultRowHeight="15" customHeight="1" zeroHeight="1" x14ac:dyDescent="0.3"/>
  <cols>
    <col min="1" max="1" width="5" style="13" customWidth="1"/>
    <col min="2" max="3" width="10" style="13" customWidth="1"/>
    <col min="4" max="4" width="15.08203125" style="13" customWidth="1"/>
    <col min="5" max="5" width="11.5" style="13" customWidth="1"/>
    <col min="6" max="6" width="11.6640625" style="13" customWidth="1"/>
    <col min="7" max="7" width="12.6640625" style="13" customWidth="1"/>
    <col min="8" max="8" width="12.1640625" style="13" customWidth="1"/>
    <col min="9" max="9" width="13.08203125" style="13" customWidth="1"/>
    <col min="10" max="10" width="10.5" style="13" customWidth="1"/>
    <col min="11" max="11" width="10.9140625" style="13" customWidth="1"/>
    <col min="12" max="12" width="10" style="13" customWidth="1"/>
    <col min="13" max="13" width="19.9140625" style="13" customWidth="1"/>
    <col min="14" max="14" width="5" style="13" customWidth="1"/>
    <col min="15" max="15" width="2.4140625" style="13" hidden="1" customWidth="1"/>
    <col min="16" max="17" width="10" style="13" hidden="1" customWidth="1"/>
    <col min="18" max="24" width="9.4140625" style="13" hidden="1" customWidth="1"/>
    <col min="25" max="16384" width="12.58203125" style="13" hidden="1"/>
  </cols>
  <sheetData>
    <row r="1" spans="1:24" ht="15" customHeight="1" x14ac:dyDescent="0.3">
      <c r="A1" s="221"/>
      <c r="B1" s="221"/>
      <c r="C1" s="221"/>
      <c r="D1" s="222" t="s">
        <v>657</v>
      </c>
      <c r="E1" s="219" t="s">
        <v>661</v>
      </c>
      <c r="F1" s="219"/>
      <c r="G1" s="219"/>
      <c r="H1" s="219"/>
      <c r="I1" s="219"/>
      <c r="J1" s="219"/>
      <c r="K1" s="222" t="s">
        <v>658</v>
      </c>
      <c r="L1" s="222"/>
      <c r="M1" s="219" t="s">
        <v>662</v>
      </c>
    </row>
    <row r="2" spans="1:24" ht="13" x14ac:dyDescent="0.3">
      <c r="A2" s="221"/>
      <c r="B2" s="221"/>
      <c r="C2" s="221"/>
      <c r="D2" s="222"/>
      <c r="E2" s="219"/>
      <c r="F2" s="219"/>
      <c r="G2" s="219"/>
      <c r="H2" s="219"/>
      <c r="I2" s="219"/>
      <c r="J2" s="219"/>
      <c r="K2" s="222"/>
      <c r="L2" s="222"/>
      <c r="M2" s="219"/>
    </row>
    <row r="3" spans="1:24" ht="13" x14ac:dyDescent="0.3">
      <c r="A3" s="221"/>
      <c r="B3" s="221"/>
      <c r="C3" s="221"/>
      <c r="D3" s="222"/>
      <c r="E3" s="219"/>
      <c r="F3" s="219"/>
      <c r="G3" s="219"/>
      <c r="H3" s="219"/>
      <c r="I3" s="219"/>
      <c r="J3" s="219"/>
      <c r="K3" s="222"/>
      <c r="L3" s="222"/>
      <c r="M3" s="219"/>
    </row>
    <row r="4" spans="1:24" ht="15" customHeight="1" x14ac:dyDescent="0.3">
      <c r="A4" s="221"/>
      <c r="B4" s="221"/>
      <c r="C4" s="221"/>
      <c r="D4" s="222" t="s">
        <v>659</v>
      </c>
      <c r="E4" s="219" t="s">
        <v>663</v>
      </c>
      <c r="F4" s="219"/>
      <c r="G4" s="219"/>
      <c r="H4" s="219"/>
      <c r="I4" s="219"/>
      <c r="J4" s="219"/>
      <c r="K4" s="222" t="s">
        <v>660</v>
      </c>
      <c r="L4" s="222"/>
      <c r="M4" s="220">
        <v>2</v>
      </c>
    </row>
    <row r="5" spans="1:24" ht="13" x14ac:dyDescent="0.3">
      <c r="A5" s="221"/>
      <c r="B5" s="221"/>
      <c r="C5" s="221"/>
      <c r="D5" s="222"/>
      <c r="E5" s="219"/>
      <c r="F5" s="219"/>
      <c r="G5" s="219"/>
      <c r="H5" s="219"/>
      <c r="I5" s="219"/>
      <c r="J5" s="219"/>
      <c r="K5" s="222"/>
      <c r="L5" s="222"/>
      <c r="M5" s="220"/>
    </row>
    <row r="6" spans="1:24" ht="13" x14ac:dyDescent="0.3">
      <c r="A6" s="221"/>
      <c r="B6" s="221"/>
      <c r="C6" s="221"/>
      <c r="D6" s="222"/>
      <c r="E6" s="219"/>
      <c r="F6" s="219"/>
      <c r="G6" s="219"/>
      <c r="H6" s="219"/>
      <c r="I6" s="219"/>
      <c r="J6" s="219"/>
      <c r="K6" s="222"/>
      <c r="L6" s="222"/>
      <c r="M6" s="220"/>
    </row>
    <row r="7" spans="1:24" ht="13.5" thickBot="1" x14ac:dyDescent="0.35">
      <c r="A7" s="14"/>
      <c r="B7" s="14"/>
      <c r="C7" s="14"/>
      <c r="D7" s="27"/>
      <c r="E7" s="28"/>
      <c r="F7" s="28"/>
      <c r="G7" s="28"/>
      <c r="H7" s="28"/>
      <c r="I7" s="28"/>
      <c r="J7" s="28"/>
      <c r="K7" s="27"/>
      <c r="M7" s="29"/>
    </row>
    <row r="8" spans="1:24" ht="13" x14ac:dyDescent="0.3">
      <c r="A8" s="15">
        <v>1</v>
      </c>
      <c r="B8" s="214" t="s">
        <v>664</v>
      </c>
      <c r="C8" s="215"/>
      <c r="D8" s="216"/>
      <c r="E8" s="217"/>
      <c r="F8" s="217"/>
      <c r="G8" s="217"/>
      <c r="H8" s="217"/>
      <c r="I8" s="217"/>
      <c r="J8" s="217"/>
      <c r="K8" s="217"/>
      <c r="L8" s="217"/>
      <c r="M8" s="218"/>
      <c r="N8" s="74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3" x14ac:dyDescent="0.3">
      <c r="A9" s="15">
        <v>2</v>
      </c>
      <c r="B9" s="76" t="s">
        <v>0</v>
      </c>
      <c r="C9" s="71"/>
      <c r="D9" s="71"/>
      <c r="E9" s="54"/>
      <c r="F9" s="55"/>
      <c r="G9" s="42"/>
      <c r="H9" s="42"/>
      <c r="I9" s="42"/>
      <c r="J9" s="77"/>
      <c r="K9" s="78"/>
      <c r="L9" s="78"/>
      <c r="M9" s="79"/>
      <c r="N9" s="74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3" x14ac:dyDescent="0.3">
      <c r="A10" s="15"/>
      <c r="B10" s="53" t="s">
        <v>1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7"/>
      <c r="N10" s="74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3" x14ac:dyDescent="0.3">
      <c r="A11" s="15"/>
      <c r="B11" s="80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4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3" x14ac:dyDescent="0.3">
      <c r="A12" s="15"/>
      <c r="B12" s="80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4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3" x14ac:dyDescent="0.3">
      <c r="A13" s="15"/>
      <c r="B13" s="80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74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3" x14ac:dyDescent="0.3">
      <c r="A14" s="15"/>
      <c r="B14" s="80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  <c r="N14" s="74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3" x14ac:dyDescent="0.3">
      <c r="A15" s="15"/>
      <c r="B15" s="80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74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3" x14ac:dyDescent="0.3">
      <c r="A16" s="15">
        <v>3</v>
      </c>
      <c r="B16" s="53" t="s">
        <v>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7"/>
      <c r="N16" s="74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3" x14ac:dyDescent="0.3">
      <c r="A17" s="15" t="s">
        <v>45</v>
      </c>
      <c r="B17" s="90" t="s">
        <v>3</v>
      </c>
      <c r="C17" s="54"/>
      <c r="D17" s="54"/>
      <c r="E17" s="54"/>
      <c r="F17" s="55"/>
      <c r="G17" s="91"/>
      <c r="H17" s="78"/>
      <c r="I17" s="78"/>
      <c r="J17" s="78"/>
      <c r="K17" s="78"/>
      <c r="L17" s="78"/>
      <c r="M17" s="79"/>
      <c r="N17" s="74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3" x14ac:dyDescent="0.3">
      <c r="A18" s="15" t="s">
        <v>49</v>
      </c>
      <c r="B18" s="90" t="s">
        <v>4</v>
      </c>
      <c r="C18" s="54"/>
      <c r="D18" s="54"/>
      <c r="E18" s="54"/>
      <c r="F18" s="55"/>
      <c r="G18" s="42"/>
      <c r="H18" s="42"/>
      <c r="I18" s="42"/>
      <c r="J18" s="77"/>
      <c r="K18" s="78"/>
      <c r="L18" s="78"/>
      <c r="M18" s="79"/>
      <c r="N18" s="74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3" x14ac:dyDescent="0.3">
      <c r="A19" s="15" t="s">
        <v>50</v>
      </c>
      <c r="B19" s="53" t="s">
        <v>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7"/>
      <c r="N19" s="74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0" customHeight="1" x14ac:dyDescent="0.3">
      <c r="A20" s="15"/>
      <c r="B20" s="92" t="s">
        <v>6</v>
      </c>
      <c r="C20" s="93"/>
      <c r="D20" s="94" t="s">
        <v>7</v>
      </c>
      <c r="E20" s="93"/>
      <c r="F20" s="94" t="s">
        <v>8</v>
      </c>
      <c r="G20" s="93"/>
      <c r="H20" s="94" t="s">
        <v>9</v>
      </c>
      <c r="I20" s="93"/>
      <c r="J20" s="94" t="s">
        <v>10</v>
      </c>
      <c r="K20" s="93"/>
      <c r="L20" s="94" t="s">
        <v>11</v>
      </c>
      <c r="M20" s="79"/>
      <c r="N20" s="74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3" x14ac:dyDescent="0.3">
      <c r="A21" s="15"/>
      <c r="B21" s="92"/>
      <c r="C21" s="93"/>
      <c r="D21" s="94"/>
      <c r="E21" s="93"/>
      <c r="F21" s="94"/>
      <c r="G21" s="93"/>
      <c r="H21" s="94"/>
      <c r="I21" s="93"/>
      <c r="J21" s="94"/>
      <c r="K21" s="93"/>
      <c r="L21" s="94"/>
      <c r="M21" s="79"/>
      <c r="N21" s="74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3" x14ac:dyDescent="0.3">
      <c r="A22" s="15" t="s">
        <v>55</v>
      </c>
      <c r="B22" s="90" t="s">
        <v>12</v>
      </c>
      <c r="C22" s="54"/>
      <c r="D22" s="54"/>
      <c r="E22" s="54"/>
      <c r="F22" s="55"/>
      <c r="G22" s="95"/>
      <c r="H22" s="78"/>
      <c r="I22" s="78"/>
      <c r="J22" s="78"/>
      <c r="K22" s="78"/>
      <c r="L22" s="78"/>
      <c r="M22" s="79"/>
      <c r="N22" s="74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3" x14ac:dyDescent="0.3">
      <c r="A23" s="15" t="s">
        <v>57</v>
      </c>
      <c r="B23" s="53" t="s">
        <v>13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7"/>
      <c r="N23" s="74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0" customHeight="1" x14ac:dyDescent="0.3">
      <c r="A24" s="15"/>
      <c r="B24" s="92" t="s">
        <v>14</v>
      </c>
      <c r="C24" s="93"/>
      <c r="D24" s="94" t="s">
        <v>15</v>
      </c>
      <c r="E24" s="93"/>
      <c r="F24" s="94" t="s">
        <v>16</v>
      </c>
      <c r="G24" s="93"/>
      <c r="H24" s="94" t="s">
        <v>17</v>
      </c>
      <c r="I24" s="93"/>
      <c r="J24" s="94" t="s">
        <v>18</v>
      </c>
      <c r="K24" s="93"/>
      <c r="L24" s="94" t="s">
        <v>19</v>
      </c>
      <c r="M24" s="79"/>
      <c r="N24" s="74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3" x14ac:dyDescent="0.3">
      <c r="A25" s="15"/>
      <c r="B25" s="92"/>
      <c r="C25" s="93"/>
      <c r="D25" s="94"/>
      <c r="E25" s="93"/>
      <c r="F25" s="96"/>
      <c r="G25" s="93"/>
      <c r="H25" s="96"/>
      <c r="I25" s="93"/>
      <c r="J25" s="94"/>
      <c r="K25" s="93"/>
      <c r="L25" s="94"/>
      <c r="M25" s="79"/>
      <c r="N25" s="74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3" x14ac:dyDescent="0.3">
      <c r="A26" s="15"/>
      <c r="B26" s="92" t="s">
        <v>21</v>
      </c>
      <c r="C26" s="78"/>
      <c r="D26" s="78"/>
      <c r="E26" s="78"/>
      <c r="F26" s="93"/>
      <c r="G26" s="91"/>
      <c r="H26" s="78"/>
      <c r="I26" s="78"/>
      <c r="J26" s="78"/>
      <c r="K26" s="78"/>
      <c r="L26" s="78"/>
      <c r="M26" s="79"/>
      <c r="N26" s="74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15.75" customHeight="1" x14ac:dyDescent="0.3">
      <c r="A27" s="15" t="s">
        <v>665</v>
      </c>
      <c r="B27" s="53" t="s">
        <v>22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7"/>
      <c r="N27" s="74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 x14ac:dyDescent="0.3">
      <c r="A28" s="15"/>
      <c r="B28" s="92" t="s">
        <v>23</v>
      </c>
      <c r="C28" s="93"/>
      <c r="D28" s="94" t="s">
        <v>24</v>
      </c>
      <c r="E28" s="93"/>
      <c r="F28" s="94" t="s">
        <v>25</v>
      </c>
      <c r="G28" s="93"/>
      <c r="H28" s="94" t="s">
        <v>26</v>
      </c>
      <c r="I28" s="93"/>
      <c r="J28" s="94" t="s">
        <v>27</v>
      </c>
      <c r="K28" s="93"/>
      <c r="L28" s="94" t="s">
        <v>28</v>
      </c>
      <c r="M28" s="79"/>
      <c r="N28" s="74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5.75" customHeight="1" x14ac:dyDescent="0.3">
      <c r="A29" s="15"/>
      <c r="B29" s="92"/>
      <c r="C29" s="93"/>
      <c r="D29" s="96"/>
      <c r="E29" s="93"/>
      <c r="F29" s="96"/>
      <c r="G29" s="93"/>
      <c r="H29" s="94"/>
      <c r="I29" s="93"/>
      <c r="J29" s="94"/>
      <c r="K29" s="93"/>
      <c r="L29" s="94"/>
      <c r="M29" s="79"/>
      <c r="N29" s="74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15.75" customHeight="1" x14ac:dyDescent="0.3">
      <c r="A30" s="15" t="s">
        <v>666</v>
      </c>
      <c r="B30" s="90" t="s">
        <v>29</v>
      </c>
      <c r="C30" s="54"/>
      <c r="D30" s="54"/>
      <c r="E30" s="54"/>
      <c r="F30" s="55"/>
      <c r="G30" s="96"/>
      <c r="H30" s="78"/>
      <c r="I30" s="78"/>
      <c r="J30" s="78"/>
      <c r="K30" s="78"/>
      <c r="L30" s="78"/>
      <c r="M30" s="79"/>
      <c r="N30" s="74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15.75" customHeight="1" x14ac:dyDescent="0.3">
      <c r="A31" s="15" t="s">
        <v>667</v>
      </c>
      <c r="B31" s="90" t="s">
        <v>30</v>
      </c>
      <c r="C31" s="54"/>
      <c r="D31" s="54"/>
      <c r="E31" s="54"/>
      <c r="F31" s="55"/>
      <c r="G31" s="96"/>
      <c r="H31" s="78"/>
      <c r="I31" s="78"/>
      <c r="J31" s="78"/>
      <c r="K31" s="78"/>
      <c r="L31" s="78"/>
      <c r="M31" s="79"/>
      <c r="N31" s="74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16.5" customHeight="1" x14ac:dyDescent="0.3">
      <c r="A32" s="15" t="s">
        <v>668</v>
      </c>
      <c r="B32" s="53" t="s">
        <v>31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7"/>
      <c r="N32" s="74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13" x14ac:dyDescent="0.3">
      <c r="A33" s="15"/>
      <c r="B33" s="9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  <c r="N33" s="74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15.75" customHeight="1" x14ac:dyDescent="0.3">
      <c r="A34" s="15" t="s">
        <v>669</v>
      </c>
      <c r="B34" s="53" t="s">
        <v>32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7"/>
      <c r="N34" s="74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15.75" customHeight="1" x14ac:dyDescent="0.3">
      <c r="A35" s="15"/>
      <c r="B35" s="80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9"/>
      <c r="N35" s="74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15.75" customHeight="1" x14ac:dyDescent="0.3">
      <c r="A36" s="15"/>
      <c r="B36" s="80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9"/>
      <c r="N36" s="74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15.75" customHeight="1" x14ac:dyDescent="0.3">
      <c r="A37" s="15"/>
      <c r="B37" s="80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9"/>
      <c r="N37" s="74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15.75" customHeight="1" x14ac:dyDescent="0.3">
      <c r="A38" s="15"/>
      <c r="B38" s="80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  <c r="N38" s="74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15.75" customHeight="1" x14ac:dyDescent="0.3">
      <c r="A39" s="18"/>
      <c r="B39" s="80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75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15.75" customHeight="1" x14ac:dyDescent="0.3">
      <c r="A40" s="18"/>
      <c r="B40" s="80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75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15.75" customHeight="1" x14ac:dyDescent="0.3">
      <c r="A41" s="18"/>
      <c r="B41" s="80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75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5.75" customHeight="1" x14ac:dyDescent="0.3">
      <c r="A42" s="18"/>
      <c r="B42" s="80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N42" s="75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15.75" customHeight="1" x14ac:dyDescent="0.3">
      <c r="A43" s="18"/>
      <c r="B43" s="80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75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15.75" customHeight="1" x14ac:dyDescent="0.3">
      <c r="A44" s="15">
        <v>4</v>
      </c>
      <c r="B44" s="53" t="s">
        <v>33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7"/>
      <c r="N44" s="74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3">
      <c r="A45" s="15" t="s">
        <v>65</v>
      </c>
      <c r="B45" s="90" t="s">
        <v>34</v>
      </c>
      <c r="C45" s="54"/>
      <c r="D45" s="54"/>
      <c r="E45" s="54"/>
      <c r="F45" s="55"/>
      <c r="G45" s="98"/>
      <c r="H45" s="78"/>
      <c r="I45" s="78"/>
      <c r="J45" s="78"/>
      <c r="K45" s="78"/>
      <c r="L45" s="78"/>
      <c r="M45" s="79"/>
      <c r="N45" s="74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15.75" customHeight="1" x14ac:dyDescent="0.3">
      <c r="A46" s="15" t="s">
        <v>68</v>
      </c>
      <c r="B46" s="90" t="s">
        <v>35</v>
      </c>
      <c r="C46" s="55"/>
      <c r="D46" s="99"/>
      <c r="E46" s="54"/>
      <c r="F46" s="55"/>
      <c r="G46" s="73" t="s">
        <v>36</v>
      </c>
      <c r="H46" s="100"/>
      <c r="I46" s="101"/>
      <c r="J46" s="78"/>
      <c r="K46" s="78"/>
      <c r="L46" s="78"/>
      <c r="M46" s="79"/>
      <c r="N46" s="74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5.75" customHeight="1" x14ac:dyDescent="0.3">
      <c r="A47" s="15" t="s">
        <v>70</v>
      </c>
      <c r="B47" s="104" t="s">
        <v>37</v>
      </c>
      <c r="C47" s="65"/>
      <c r="D47" s="65"/>
      <c r="E47" s="65"/>
      <c r="F47" s="66"/>
      <c r="G47" s="30" t="s">
        <v>38</v>
      </c>
      <c r="H47" s="30" t="s">
        <v>39</v>
      </c>
      <c r="I47" s="105"/>
      <c r="J47" s="106"/>
      <c r="K47" s="106"/>
      <c r="L47" s="106"/>
      <c r="M47" s="107"/>
      <c r="N47" s="74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15.75" customHeight="1" x14ac:dyDescent="0.3">
      <c r="A48" s="15"/>
      <c r="B48" s="70"/>
      <c r="C48" s="71"/>
      <c r="D48" s="71"/>
      <c r="E48" s="71"/>
      <c r="F48" s="72"/>
      <c r="G48" s="42"/>
      <c r="H48" s="42"/>
      <c r="I48" s="108"/>
      <c r="J48" s="109"/>
      <c r="K48" s="109"/>
      <c r="L48" s="109"/>
      <c r="M48" s="110"/>
      <c r="N48" s="74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15.75" customHeight="1" x14ac:dyDescent="0.3">
      <c r="A49" s="15" t="s">
        <v>72</v>
      </c>
      <c r="B49" s="53" t="s">
        <v>40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7"/>
      <c r="N49" s="74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15" customHeight="1" x14ac:dyDescent="0.3">
      <c r="A50" s="15"/>
      <c r="B50" s="111" t="s">
        <v>41</v>
      </c>
      <c r="C50" s="54"/>
      <c r="D50" s="54"/>
      <c r="E50" s="54"/>
      <c r="F50" s="55"/>
      <c r="G50" s="112" t="s">
        <v>42</v>
      </c>
      <c r="H50" s="54"/>
      <c r="I50" s="54"/>
      <c r="J50" s="54"/>
      <c r="K50" s="55"/>
      <c r="L50" s="112" t="s">
        <v>43</v>
      </c>
      <c r="M50" s="57"/>
      <c r="N50" s="74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15" customHeight="1" x14ac:dyDescent="0.3">
      <c r="A51" s="15"/>
      <c r="B51" s="113"/>
      <c r="C51" s="78"/>
      <c r="D51" s="78"/>
      <c r="E51" s="78"/>
      <c r="F51" s="93"/>
      <c r="G51" s="114"/>
      <c r="H51" s="78"/>
      <c r="I51" s="78"/>
      <c r="J51" s="78"/>
      <c r="K51" s="93"/>
      <c r="L51" s="114"/>
      <c r="M51" s="79"/>
      <c r="N51" s="74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15" customHeight="1" x14ac:dyDescent="0.3">
      <c r="A52" s="18"/>
      <c r="B52" s="97"/>
      <c r="C52" s="211"/>
      <c r="D52" s="211"/>
      <c r="E52" s="211"/>
      <c r="F52" s="212"/>
      <c r="G52" s="98"/>
      <c r="H52" s="211"/>
      <c r="I52" s="211"/>
      <c r="J52" s="211"/>
      <c r="K52" s="212"/>
      <c r="L52" s="98"/>
      <c r="M52" s="213"/>
      <c r="N52" s="75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15" customHeight="1" x14ac:dyDescent="0.3">
      <c r="A53" s="15"/>
      <c r="B53" s="113"/>
      <c r="C53" s="78"/>
      <c r="D53" s="78"/>
      <c r="E53" s="78"/>
      <c r="F53" s="93"/>
      <c r="G53" s="114"/>
      <c r="H53" s="78"/>
      <c r="I53" s="78"/>
      <c r="J53" s="78"/>
      <c r="K53" s="93"/>
      <c r="L53" s="114"/>
      <c r="M53" s="79"/>
      <c r="N53" s="74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15.75" customHeight="1" x14ac:dyDescent="0.3">
      <c r="A54" s="15">
        <v>5</v>
      </c>
      <c r="B54" s="53" t="s">
        <v>44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7"/>
      <c r="N54" s="74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15.75" customHeight="1" x14ac:dyDescent="0.3">
      <c r="A55" s="15" t="s">
        <v>93</v>
      </c>
      <c r="B55" s="90" t="s">
        <v>46</v>
      </c>
      <c r="C55" s="54"/>
      <c r="D55" s="54"/>
      <c r="E55" s="54"/>
      <c r="F55" s="55"/>
      <c r="G55" s="91"/>
      <c r="H55" s="78"/>
      <c r="I55" s="78"/>
      <c r="J55" s="78"/>
      <c r="K55" s="78"/>
      <c r="L55" s="78"/>
      <c r="M55" s="79"/>
      <c r="N55" s="74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15.75" customHeight="1" x14ac:dyDescent="0.3">
      <c r="A56" s="15"/>
      <c r="B56" s="90" t="s">
        <v>47</v>
      </c>
      <c r="C56" s="55"/>
      <c r="D56" s="96"/>
      <c r="E56" s="78"/>
      <c r="F56" s="93"/>
      <c r="G56" s="73" t="s">
        <v>48</v>
      </c>
      <c r="H56" s="55"/>
      <c r="I56" s="77"/>
      <c r="J56" s="78"/>
      <c r="K56" s="78"/>
      <c r="L56" s="78"/>
      <c r="M56" s="79"/>
      <c r="N56" s="74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15.75" customHeight="1" thickBot="1" x14ac:dyDescent="0.35">
      <c r="A57" s="15" t="s">
        <v>95</v>
      </c>
      <c r="B57" s="104" t="s">
        <v>35</v>
      </c>
      <c r="C57" s="66"/>
      <c r="D57" s="115"/>
      <c r="E57" s="106"/>
      <c r="F57" s="116"/>
      <c r="G57" s="73" t="s">
        <v>36</v>
      </c>
      <c r="H57" s="55"/>
      <c r="I57" s="101"/>
      <c r="J57" s="78"/>
      <c r="K57" s="78"/>
      <c r="L57" s="78"/>
      <c r="M57" s="79"/>
      <c r="N57" s="74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15.75" customHeight="1" x14ac:dyDescent="0.3">
      <c r="A58" s="15" t="s">
        <v>107</v>
      </c>
      <c r="B58" s="117" t="s">
        <v>51</v>
      </c>
      <c r="C58" s="118"/>
      <c r="D58" s="118"/>
      <c r="E58" s="118"/>
      <c r="F58" s="119"/>
      <c r="G58" s="121" t="s">
        <v>52</v>
      </c>
      <c r="H58" s="55"/>
      <c r="I58" s="73" t="s">
        <v>53</v>
      </c>
      <c r="J58" s="54"/>
      <c r="K58" s="55"/>
      <c r="L58" s="73" t="s">
        <v>54</v>
      </c>
      <c r="M58" s="57"/>
      <c r="N58" s="74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15.75" customHeight="1" x14ac:dyDescent="0.3">
      <c r="A59" s="15"/>
      <c r="B59" s="70"/>
      <c r="C59" s="71"/>
      <c r="D59" s="71"/>
      <c r="E59" s="71"/>
      <c r="F59" s="120"/>
      <c r="G59" s="122"/>
      <c r="H59" s="93"/>
      <c r="I59" s="96"/>
      <c r="J59" s="78"/>
      <c r="K59" s="93"/>
      <c r="L59" s="96"/>
      <c r="M59" s="79"/>
      <c r="N59" s="74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15.75" customHeight="1" x14ac:dyDescent="0.3">
      <c r="A60" s="15" t="s">
        <v>109</v>
      </c>
      <c r="B60" s="104" t="s">
        <v>56</v>
      </c>
      <c r="C60" s="65"/>
      <c r="D60" s="65"/>
      <c r="E60" s="65"/>
      <c r="F60" s="82"/>
      <c r="G60" s="41" t="s">
        <v>38</v>
      </c>
      <c r="H60" s="30" t="s">
        <v>39</v>
      </c>
      <c r="I60" s="105"/>
      <c r="J60" s="106"/>
      <c r="K60" s="116"/>
      <c r="L60" s="115"/>
      <c r="M60" s="107"/>
      <c r="N60" s="74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15.75" customHeight="1" thickBot="1" x14ac:dyDescent="0.35">
      <c r="A61" s="15"/>
      <c r="B61" s="123"/>
      <c r="C61" s="124"/>
      <c r="D61" s="124"/>
      <c r="E61" s="124"/>
      <c r="F61" s="125"/>
      <c r="G61" s="43"/>
      <c r="H61" s="42"/>
      <c r="I61" s="108"/>
      <c r="J61" s="109"/>
      <c r="K61" s="126"/>
      <c r="L61" s="108"/>
      <c r="M61" s="110"/>
      <c r="N61" s="74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15.75" customHeight="1" x14ac:dyDescent="0.3">
      <c r="A62" s="15" t="s">
        <v>119</v>
      </c>
      <c r="B62" s="128" t="s">
        <v>58</v>
      </c>
      <c r="C62" s="71"/>
      <c r="D62" s="71"/>
      <c r="E62" s="71"/>
      <c r="F62" s="71"/>
      <c r="G62" s="54"/>
      <c r="H62" s="54"/>
      <c r="I62" s="54"/>
      <c r="J62" s="54"/>
      <c r="K62" s="54"/>
      <c r="L62" s="54"/>
      <c r="M62" s="57"/>
      <c r="N62" s="74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15.75" customHeight="1" x14ac:dyDescent="0.3">
      <c r="A63" s="15"/>
      <c r="B63" s="111" t="s">
        <v>59</v>
      </c>
      <c r="C63" s="54"/>
      <c r="D63" s="54"/>
      <c r="E63" s="54"/>
      <c r="F63" s="55"/>
      <c r="G63" s="112" t="s">
        <v>60</v>
      </c>
      <c r="H63" s="54"/>
      <c r="I63" s="54"/>
      <c r="J63" s="54"/>
      <c r="K63" s="55"/>
      <c r="L63" s="112" t="s">
        <v>61</v>
      </c>
      <c r="M63" s="57"/>
      <c r="N63" s="74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15.75" customHeight="1" x14ac:dyDescent="0.3">
      <c r="A64" s="15"/>
      <c r="B64" s="127"/>
      <c r="C64" s="45"/>
      <c r="D64" s="45"/>
      <c r="E64" s="45"/>
      <c r="F64" s="46"/>
      <c r="G64" s="129"/>
      <c r="H64" s="45"/>
      <c r="I64" s="45"/>
      <c r="J64" s="45"/>
      <c r="K64" s="46"/>
      <c r="L64" s="129"/>
      <c r="M64" s="48"/>
      <c r="N64" s="74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15.75" customHeight="1" x14ac:dyDescent="0.3">
      <c r="A65" s="15"/>
      <c r="B65" s="127"/>
      <c r="C65" s="45"/>
      <c r="D65" s="45"/>
      <c r="E65" s="45"/>
      <c r="F65" s="46"/>
      <c r="G65" s="129"/>
      <c r="H65" s="45"/>
      <c r="I65" s="45"/>
      <c r="J65" s="45"/>
      <c r="K65" s="46"/>
      <c r="L65" s="129"/>
      <c r="M65" s="48"/>
      <c r="N65" s="74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15.75" customHeight="1" x14ac:dyDescent="0.3">
      <c r="A66" s="15">
        <v>6</v>
      </c>
      <c r="B66" s="53" t="s">
        <v>64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7"/>
      <c r="N66" s="74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15" customHeight="1" x14ac:dyDescent="0.3">
      <c r="A67" s="15" t="s">
        <v>139</v>
      </c>
      <c r="B67" s="64" t="s">
        <v>66</v>
      </c>
      <c r="C67" s="65"/>
      <c r="D67" s="65"/>
      <c r="E67" s="65"/>
      <c r="F67" s="66"/>
      <c r="G67" s="30" t="s">
        <v>38</v>
      </c>
      <c r="H67" s="30" t="s">
        <v>39</v>
      </c>
      <c r="I67" s="133" t="s">
        <v>67</v>
      </c>
      <c r="J67" s="54"/>
      <c r="K67" s="54"/>
      <c r="L67" s="54"/>
      <c r="M67" s="57"/>
      <c r="N67" s="74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5.75" customHeight="1" x14ac:dyDescent="0.3">
      <c r="A68" s="15"/>
      <c r="B68" s="70"/>
      <c r="C68" s="71"/>
      <c r="D68" s="71"/>
      <c r="E68" s="71"/>
      <c r="F68" s="72"/>
      <c r="G68" s="17"/>
      <c r="H68" s="17"/>
      <c r="I68" s="47"/>
      <c r="J68" s="45"/>
      <c r="K68" s="45"/>
      <c r="L68" s="45"/>
      <c r="M68" s="48"/>
      <c r="N68" s="74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15.75" customHeight="1" x14ac:dyDescent="0.3">
      <c r="A69" s="15" t="s">
        <v>141</v>
      </c>
      <c r="B69" s="64" t="s">
        <v>69</v>
      </c>
      <c r="C69" s="65"/>
      <c r="D69" s="65"/>
      <c r="E69" s="65"/>
      <c r="F69" s="66"/>
      <c r="G69" s="17">
        <v>1</v>
      </c>
      <c r="H69" s="19">
        <v>2</v>
      </c>
      <c r="I69" s="17">
        <v>3</v>
      </c>
      <c r="J69" s="17">
        <v>4</v>
      </c>
      <c r="K69" s="17">
        <v>5</v>
      </c>
      <c r="L69" s="17">
        <v>6</v>
      </c>
      <c r="M69" s="33">
        <v>7</v>
      </c>
      <c r="N69" s="74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15.75" customHeight="1" x14ac:dyDescent="0.3">
      <c r="A70" s="15"/>
      <c r="B70" s="70"/>
      <c r="C70" s="71"/>
      <c r="D70" s="71"/>
      <c r="E70" s="71"/>
      <c r="F70" s="72"/>
      <c r="G70" s="17"/>
      <c r="H70" s="19"/>
      <c r="I70" s="17"/>
      <c r="J70" s="17"/>
      <c r="K70" s="17"/>
      <c r="L70" s="17"/>
      <c r="M70" s="33"/>
      <c r="N70" s="74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16.5" customHeight="1" x14ac:dyDescent="0.3">
      <c r="A71" s="15" t="s">
        <v>143</v>
      </c>
      <c r="B71" s="90" t="s">
        <v>71</v>
      </c>
      <c r="C71" s="54"/>
      <c r="D71" s="54"/>
      <c r="E71" s="54"/>
      <c r="F71" s="55"/>
      <c r="G71" s="60"/>
      <c r="H71" s="45"/>
      <c r="I71" s="45"/>
      <c r="J71" s="45"/>
      <c r="K71" s="45"/>
      <c r="L71" s="45"/>
      <c r="M71" s="48"/>
      <c r="N71" s="74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15" customHeight="1" x14ac:dyDescent="0.3">
      <c r="A72" s="15" t="s">
        <v>145</v>
      </c>
      <c r="B72" s="64" t="s">
        <v>73</v>
      </c>
      <c r="C72" s="65"/>
      <c r="D72" s="65"/>
      <c r="E72" s="65"/>
      <c r="F72" s="66"/>
      <c r="G72" s="30" t="s">
        <v>38</v>
      </c>
      <c r="H72" s="30" t="s">
        <v>39</v>
      </c>
      <c r="I72" s="73" t="s">
        <v>74</v>
      </c>
      <c r="J72" s="121"/>
      <c r="K72" s="121"/>
      <c r="L72" s="121"/>
      <c r="M72" s="137"/>
      <c r="N72" s="74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15.75" customHeight="1" x14ac:dyDescent="0.3">
      <c r="A73" s="15"/>
      <c r="B73" s="70"/>
      <c r="C73" s="71"/>
      <c r="D73" s="71"/>
      <c r="E73" s="71"/>
      <c r="F73" s="72"/>
      <c r="G73" s="17"/>
      <c r="H73" s="17"/>
      <c r="I73" s="47"/>
      <c r="J73" s="45"/>
      <c r="K73" s="45"/>
      <c r="L73" s="45"/>
      <c r="M73" s="48"/>
      <c r="N73" s="74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15.75" customHeight="1" x14ac:dyDescent="0.3">
      <c r="A74" s="15" t="s">
        <v>147</v>
      </c>
      <c r="B74" s="104" t="s">
        <v>75</v>
      </c>
      <c r="C74" s="65"/>
      <c r="D74" s="65"/>
      <c r="E74" s="65"/>
      <c r="F74" s="66"/>
      <c r="G74" s="20" t="s">
        <v>76</v>
      </c>
      <c r="H74" s="47"/>
      <c r="I74" s="45"/>
      <c r="J74" s="45"/>
      <c r="K74" s="45"/>
      <c r="L74" s="45"/>
      <c r="M74" s="48"/>
      <c r="N74" s="74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5.75" customHeight="1" x14ac:dyDescent="0.3">
      <c r="A75" s="15"/>
      <c r="B75" s="70"/>
      <c r="C75" s="71"/>
      <c r="D75" s="71"/>
      <c r="E75" s="71"/>
      <c r="F75" s="72"/>
      <c r="G75" s="20" t="s">
        <v>77</v>
      </c>
      <c r="H75" s="47"/>
      <c r="I75" s="45"/>
      <c r="J75" s="45"/>
      <c r="K75" s="45"/>
      <c r="L75" s="45"/>
      <c r="M75" s="48"/>
      <c r="N75" s="74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5.75" customHeight="1" x14ac:dyDescent="0.3">
      <c r="A76" s="15" t="s">
        <v>149</v>
      </c>
      <c r="B76" s="64" t="s">
        <v>78</v>
      </c>
      <c r="C76" s="65"/>
      <c r="D76" s="65"/>
      <c r="E76" s="65"/>
      <c r="F76" s="66"/>
      <c r="G76" s="20" t="s">
        <v>76</v>
      </c>
      <c r="H76" s="47"/>
      <c r="I76" s="45"/>
      <c r="J76" s="45"/>
      <c r="K76" s="45"/>
      <c r="L76" s="45"/>
      <c r="M76" s="48"/>
      <c r="N76" s="74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5.75" customHeight="1" x14ac:dyDescent="0.3">
      <c r="A77" s="15"/>
      <c r="B77" s="70"/>
      <c r="C77" s="71"/>
      <c r="D77" s="71"/>
      <c r="E77" s="71"/>
      <c r="F77" s="72"/>
      <c r="G77" s="20" t="s">
        <v>77</v>
      </c>
      <c r="H77" s="47"/>
      <c r="I77" s="45"/>
      <c r="J77" s="45"/>
      <c r="K77" s="45"/>
      <c r="L77" s="45"/>
      <c r="M77" s="48"/>
      <c r="N77" s="74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5.75" customHeight="1" x14ac:dyDescent="0.3">
      <c r="A78" s="15" t="s">
        <v>156</v>
      </c>
      <c r="B78" s="90" t="s">
        <v>79</v>
      </c>
      <c r="C78" s="54"/>
      <c r="D78" s="54"/>
      <c r="E78" s="54"/>
      <c r="F78" s="55"/>
      <c r="G78" s="47" t="s">
        <v>80</v>
      </c>
      <c r="H78" s="45"/>
      <c r="I78" s="45"/>
      <c r="J78" s="45"/>
      <c r="K78" s="45"/>
      <c r="L78" s="45"/>
      <c r="M78" s="48"/>
      <c r="N78" s="74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5.75" customHeight="1" x14ac:dyDescent="0.3">
      <c r="A79" s="15" t="s">
        <v>158</v>
      </c>
      <c r="B79" s="104" t="s">
        <v>81</v>
      </c>
      <c r="C79" s="65"/>
      <c r="D79" s="65"/>
      <c r="E79" s="65"/>
      <c r="F79" s="66"/>
      <c r="G79" s="59" t="s">
        <v>82</v>
      </c>
      <c r="H79" s="45"/>
      <c r="I79" s="46"/>
      <c r="J79" s="59" t="s">
        <v>83</v>
      </c>
      <c r="K79" s="46"/>
      <c r="L79" s="59" t="s">
        <v>84</v>
      </c>
      <c r="M79" s="48"/>
      <c r="N79" s="74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5.75" customHeight="1" x14ac:dyDescent="0.3">
      <c r="A80" s="15"/>
      <c r="B80" s="70"/>
      <c r="C80" s="71"/>
      <c r="D80" s="71"/>
      <c r="E80" s="71"/>
      <c r="F80" s="72"/>
      <c r="G80" s="134"/>
      <c r="H80" s="45"/>
      <c r="I80" s="46"/>
      <c r="J80" s="60"/>
      <c r="K80" s="46"/>
      <c r="L80" s="59"/>
      <c r="M80" s="48"/>
      <c r="N80" s="74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5.75" customHeight="1" x14ac:dyDescent="0.3">
      <c r="A81" s="15" t="s">
        <v>160</v>
      </c>
      <c r="B81" s="104" t="s">
        <v>85</v>
      </c>
      <c r="C81" s="65"/>
      <c r="D81" s="65"/>
      <c r="E81" s="65"/>
      <c r="F81" s="66"/>
      <c r="G81" s="59" t="s">
        <v>86</v>
      </c>
      <c r="H81" s="45"/>
      <c r="I81" s="46"/>
      <c r="J81" s="59" t="s">
        <v>87</v>
      </c>
      <c r="K81" s="45"/>
      <c r="L81" s="45"/>
      <c r="M81" s="48"/>
      <c r="N81" s="74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5.75" customHeight="1" x14ac:dyDescent="0.3">
      <c r="A82" s="15"/>
      <c r="B82" s="70"/>
      <c r="C82" s="71"/>
      <c r="D82" s="71"/>
      <c r="E82" s="71"/>
      <c r="F82" s="72"/>
      <c r="G82" s="134"/>
      <c r="H82" s="45"/>
      <c r="I82" s="46"/>
      <c r="J82" s="60"/>
      <c r="K82" s="45"/>
      <c r="L82" s="45"/>
      <c r="M82" s="48"/>
      <c r="N82" s="74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15.75" customHeight="1" x14ac:dyDescent="0.3">
      <c r="A83" s="15" t="s">
        <v>163</v>
      </c>
      <c r="B83" s="53" t="s">
        <v>88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7"/>
      <c r="N83" s="74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13" x14ac:dyDescent="0.3">
      <c r="A84" s="15"/>
      <c r="B84" s="49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6"/>
      <c r="N84" s="74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13" x14ac:dyDescent="0.3">
      <c r="A85" s="15"/>
      <c r="B85" s="49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8"/>
      <c r="N85" s="74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15.75" customHeight="1" x14ac:dyDescent="0.3">
      <c r="A86" s="15"/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8"/>
      <c r="N86" s="74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5.75" customHeight="1" x14ac:dyDescent="0.3">
      <c r="A87" s="15"/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8"/>
      <c r="N87" s="74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15.75" customHeight="1" x14ac:dyDescent="0.3">
      <c r="A88" s="15"/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8"/>
      <c r="N88" s="74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5.75" customHeight="1" x14ac:dyDescent="0.3">
      <c r="A89" s="15"/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8"/>
      <c r="N89" s="74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5.75" customHeight="1" x14ac:dyDescent="0.3">
      <c r="A90" s="15" t="s">
        <v>165</v>
      </c>
      <c r="B90" s="64" t="s">
        <v>89</v>
      </c>
      <c r="C90" s="65"/>
      <c r="D90" s="65"/>
      <c r="E90" s="65"/>
      <c r="F90" s="66"/>
      <c r="G90" s="30" t="s">
        <v>38</v>
      </c>
      <c r="H90" s="30" t="s">
        <v>39</v>
      </c>
      <c r="I90" s="138"/>
      <c r="J90" s="139"/>
      <c r="K90" s="139"/>
      <c r="L90" s="139"/>
      <c r="M90" s="140"/>
      <c r="N90" s="74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5.75" customHeight="1" x14ac:dyDescent="0.3">
      <c r="A91" s="15"/>
      <c r="B91" s="70"/>
      <c r="C91" s="71"/>
      <c r="D91" s="71"/>
      <c r="E91" s="71"/>
      <c r="F91" s="72"/>
      <c r="G91" s="17"/>
      <c r="H91" s="17"/>
      <c r="I91" s="141"/>
      <c r="J91" s="142"/>
      <c r="K91" s="142"/>
      <c r="L91" s="142"/>
      <c r="M91" s="143"/>
      <c r="N91" s="74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5.75" customHeight="1" x14ac:dyDescent="0.3">
      <c r="A92" s="15" t="s">
        <v>167</v>
      </c>
      <c r="B92" s="104" t="s">
        <v>90</v>
      </c>
      <c r="C92" s="65"/>
      <c r="D92" s="65"/>
      <c r="E92" s="65"/>
      <c r="F92" s="66"/>
      <c r="G92" s="30" t="s">
        <v>38</v>
      </c>
      <c r="H92" s="30" t="s">
        <v>39</v>
      </c>
      <c r="I92" s="138"/>
      <c r="J92" s="139"/>
      <c r="K92" s="139"/>
      <c r="L92" s="139"/>
      <c r="M92" s="140"/>
      <c r="N92" s="74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15.75" customHeight="1" x14ac:dyDescent="0.3">
      <c r="A93" s="15"/>
      <c r="B93" s="70"/>
      <c r="C93" s="71"/>
      <c r="D93" s="71"/>
      <c r="E93" s="71"/>
      <c r="F93" s="72"/>
      <c r="G93" s="17"/>
      <c r="H93" s="17"/>
      <c r="I93" s="141"/>
      <c r="J93" s="142"/>
      <c r="K93" s="142"/>
      <c r="L93" s="142"/>
      <c r="M93" s="143"/>
      <c r="N93" s="74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5" customHeight="1" x14ac:dyDescent="0.3">
      <c r="A94" s="15" t="s">
        <v>181</v>
      </c>
      <c r="B94" s="64" t="s">
        <v>91</v>
      </c>
      <c r="C94" s="65"/>
      <c r="D94" s="65"/>
      <c r="E94" s="65"/>
      <c r="F94" s="66"/>
      <c r="G94" s="30" t="s">
        <v>38</v>
      </c>
      <c r="H94" s="30" t="s">
        <v>39</v>
      </c>
      <c r="I94" s="138"/>
      <c r="J94" s="139"/>
      <c r="K94" s="139"/>
      <c r="L94" s="139"/>
      <c r="M94" s="140"/>
      <c r="N94" s="74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5.75" customHeight="1" x14ac:dyDescent="0.3">
      <c r="A95" s="15"/>
      <c r="B95" s="70"/>
      <c r="C95" s="71"/>
      <c r="D95" s="71"/>
      <c r="E95" s="71"/>
      <c r="F95" s="72"/>
      <c r="G95" s="17"/>
      <c r="H95" s="17"/>
      <c r="I95" s="141"/>
      <c r="J95" s="142"/>
      <c r="K95" s="142"/>
      <c r="L95" s="142"/>
      <c r="M95" s="143"/>
      <c r="N95" s="74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15.75" customHeight="1" x14ac:dyDescent="0.3">
      <c r="A96" s="15">
        <v>7</v>
      </c>
      <c r="B96" s="144" t="s">
        <v>92</v>
      </c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6"/>
      <c r="N96" s="74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29.25" customHeight="1" x14ac:dyDescent="0.3">
      <c r="A97" s="15" t="s">
        <v>205</v>
      </c>
      <c r="B97" s="147" t="s">
        <v>94</v>
      </c>
      <c r="C97" s="54"/>
      <c r="D97" s="54"/>
      <c r="E97" s="54"/>
      <c r="F97" s="55"/>
      <c r="G97" s="148"/>
      <c r="H97" s="45"/>
      <c r="I97" s="45"/>
      <c r="J97" s="45"/>
      <c r="K97" s="45"/>
      <c r="L97" s="45"/>
      <c r="M97" s="48"/>
      <c r="N97" s="74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0" customHeight="1" x14ac:dyDescent="0.3">
      <c r="A98" s="130" t="s">
        <v>208</v>
      </c>
      <c r="B98" s="111" t="s">
        <v>96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7"/>
      <c r="N98" s="74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15" customHeight="1" x14ac:dyDescent="0.3">
      <c r="A99" s="131"/>
      <c r="B99" s="153" t="s">
        <v>97</v>
      </c>
      <c r="C99" s="155" t="s">
        <v>98</v>
      </c>
      <c r="D99" s="149" t="s">
        <v>99</v>
      </c>
      <c r="E99" s="66"/>
      <c r="F99" s="155" t="s">
        <v>100</v>
      </c>
      <c r="G99" s="155" t="s">
        <v>101</v>
      </c>
      <c r="H99" s="155" t="s">
        <v>102</v>
      </c>
      <c r="I99" s="56" t="s">
        <v>103</v>
      </c>
      <c r="J99" s="54"/>
      <c r="K99" s="55"/>
      <c r="L99" s="149" t="s">
        <v>104</v>
      </c>
      <c r="M99" s="82"/>
      <c r="N99" s="74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26" x14ac:dyDescent="0.3">
      <c r="A100" s="132"/>
      <c r="B100" s="154"/>
      <c r="C100" s="156"/>
      <c r="D100" s="150"/>
      <c r="E100" s="72"/>
      <c r="F100" s="156"/>
      <c r="G100" s="156"/>
      <c r="H100" s="156"/>
      <c r="I100" s="31" t="s">
        <v>82</v>
      </c>
      <c r="J100" s="31" t="s">
        <v>83</v>
      </c>
      <c r="K100" s="31" t="s">
        <v>105</v>
      </c>
      <c r="L100" s="150"/>
      <c r="M100" s="120"/>
      <c r="N100" s="74"/>
      <c r="O100" s="16"/>
      <c r="P100" s="16"/>
      <c r="Q100" s="16"/>
      <c r="W100" s="16"/>
      <c r="X100" s="16"/>
    </row>
    <row r="101" spans="1:24" ht="13" x14ac:dyDescent="0.3">
      <c r="A101" s="15"/>
      <c r="B101" s="34"/>
      <c r="C101" s="17"/>
      <c r="D101" s="59"/>
      <c r="E101" s="46"/>
      <c r="F101" s="17"/>
      <c r="G101" s="17"/>
      <c r="H101" s="17"/>
      <c r="I101" s="17"/>
      <c r="J101" s="17"/>
      <c r="K101" s="17"/>
      <c r="L101" s="151"/>
      <c r="M101" s="48"/>
      <c r="N101" s="74"/>
      <c r="O101" s="16"/>
      <c r="P101" s="16"/>
      <c r="Q101" s="16"/>
      <c r="W101" s="16"/>
      <c r="X101" s="16"/>
    </row>
    <row r="102" spans="1:24" ht="15.75" customHeight="1" x14ac:dyDescent="0.3">
      <c r="A102" s="15"/>
      <c r="B102" s="34"/>
      <c r="C102" s="17"/>
      <c r="D102" s="60"/>
      <c r="E102" s="46"/>
      <c r="F102" s="17"/>
      <c r="G102" s="17"/>
      <c r="H102" s="17"/>
      <c r="I102" s="17"/>
      <c r="J102" s="17"/>
      <c r="K102" s="17"/>
      <c r="L102" s="151"/>
      <c r="M102" s="48"/>
      <c r="N102" s="74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13" x14ac:dyDescent="0.3">
      <c r="A103" s="15"/>
      <c r="B103" s="34"/>
      <c r="C103" s="17"/>
      <c r="D103" s="59"/>
      <c r="E103" s="152"/>
      <c r="F103" s="17"/>
      <c r="G103" s="17"/>
      <c r="H103" s="17"/>
      <c r="I103" s="17"/>
      <c r="J103" s="17"/>
      <c r="K103" s="17"/>
      <c r="L103" s="151"/>
      <c r="M103" s="48"/>
      <c r="N103" s="74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15.75" customHeight="1" x14ac:dyDescent="0.3">
      <c r="A104" s="15"/>
      <c r="B104" s="34"/>
      <c r="C104" s="17"/>
      <c r="D104" s="60"/>
      <c r="E104" s="46"/>
      <c r="F104" s="17"/>
      <c r="G104" s="17"/>
      <c r="H104" s="17"/>
      <c r="I104" s="17"/>
      <c r="J104" s="17"/>
      <c r="K104" s="17"/>
      <c r="L104" s="151"/>
      <c r="M104" s="48"/>
      <c r="N104" s="74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15.75" customHeight="1" x14ac:dyDescent="0.3">
      <c r="A105" s="15"/>
      <c r="B105" s="35"/>
      <c r="C105" s="17"/>
      <c r="D105" s="60"/>
      <c r="E105" s="46"/>
      <c r="F105" s="17"/>
      <c r="G105" s="17"/>
      <c r="H105" s="17"/>
      <c r="I105" s="17"/>
      <c r="J105" s="17"/>
      <c r="K105" s="17"/>
      <c r="L105" s="151"/>
      <c r="M105" s="48"/>
      <c r="N105" s="74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15.75" customHeight="1" x14ac:dyDescent="0.3">
      <c r="A106" s="15" t="s">
        <v>224</v>
      </c>
      <c r="B106" s="157" t="s">
        <v>108</v>
      </c>
      <c r="C106" s="145"/>
      <c r="D106" s="145"/>
      <c r="E106" s="145"/>
      <c r="F106" s="145"/>
      <c r="G106" s="145"/>
      <c r="H106" s="145"/>
      <c r="I106" s="145"/>
      <c r="J106" s="145"/>
      <c r="K106" s="158"/>
      <c r="L106" s="151">
        <f>SUM(L101:M105)</f>
        <v>0</v>
      </c>
      <c r="M106" s="48"/>
      <c r="N106" s="74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15.75" customHeight="1" x14ac:dyDescent="0.3">
      <c r="A107" s="15"/>
      <c r="B107" s="159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8"/>
      <c r="N107" s="74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15" customHeight="1" x14ac:dyDescent="0.3">
      <c r="A108" s="15" t="s">
        <v>226</v>
      </c>
      <c r="B108" s="160" t="s">
        <v>110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7"/>
      <c r="N108" s="74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15" customHeight="1" x14ac:dyDescent="0.3">
      <c r="A109" s="15"/>
      <c r="B109" s="160" t="s">
        <v>111</v>
      </c>
      <c r="C109" s="54"/>
      <c r="D109" s="55"/>
      <c r="E109" s="56" t="s">
        <v>112</v>
      </c>
      <c r="F109" s="54"/>
      <c r="G109" s="55"/>
      <c r="H109" s="56" t="s">
        <v>74</v>
      </c>
      <c r="I109" s="54"/>
      <c r="J109" s="55"/>
      <c r="K109" s="56" t="s">
        <v>104</v>
      </c>
      <c r="L109" s="54"/>
      <c r="M109" s="57"/>
      <c r="N109" s="74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15" customHeight="1" x14ac:dyDescent="0.3">
      <c r="A110" s="15"/>
      <c r="B110" s="49"/>
      <c r="C110" s="45"/>
      <c r="D110" s="46"/>
      <c r="E110" s="60"/>
      <c r="F110" s="45"/>
      <c r="G110" s="46"/>
      <c r="H110" s="60"/>
      <c r="I110" s="45"/>
      <c r="J110" s="46"/>
      <c r="K110" s="151"/>
      <c r="L110" s="45"/>
      <c r="M110" s="48"/>
      <c r="N110" s="74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15" customHeight="1" x14ac:dyDescent="0.3">
      <c r="A111" s="15"/>
      <c r="B111" s="49"/>
      <c r="C111" s="45"/>
      <c r="D111" s="46"/>
      <c r="E111" s="60"/>
      <c r="F111" s="45"/>
      <c r="G111" s="46"/>
      <c r="H111" s="60"/>
      <c r="I111" s="45"/>
      <c r="J111" s="46"/>
      <c r="K111" s="151"/>
      <c r="L111" s="45"/>
      <c r="M111" s="48"/>
      <c r="N111" s="74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5" customHeight="1" x14ac:dyDescent="0.3">
      <c r="A112" s="15"/>
      <c r="B112" s="49"/>
      <c r="C112" s="45"/>
      <c r="D112" s="46"/>
      <c r="E112" s="60"/>
      <c r="F112" s="45"/>
      <c r="G112" s="46"/>
      <c r="H112" s="60"/>
      <c r="I112" s="45"/>
      <c r="J112" s="46"/>
      <c r="K112" s="151"/>
      <c r="L112" s="45"/>
      <c r="M112" s="48"/>
      <c r="N112" s="74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5" customHeight="1" x14ac:dyDescent="0.3">
      <c r="A113" s="15"/>
      <c r="B113" s="49"/>
      <c r="C113" s="45"/>
      <c r="D113" s="46"/>
      <c r="E113" s="60"/>
      <c r="F113" s="45"/>
      <c r="G113" s="46"/>
      <c r="H113" s="60"/>
      <c r="I113" s="45"/>
      <c r="J113" s="46"/>
      <c r="K113" s="151"/>
      <c r="L113" s="45"/>
      <c r="M113" s="48"/>
      <c r="N113" s="74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" customHeight="1" x14ac:dyDescent="0.3">
      <c r="A114" s="15"/>
      <c r="B114" s="49"/>
      <c r="C114" s="45"/>
      <c r="D114" s="46"/>
      <c r="E114" s="60"/>
      <c r="F114" s="45"/>
      <c r="G114" s="46"/>
      <c r="H114" s="60"/>
      <c r="I114" s="45"/>
      <c r="J114" s="46"/>
      <c r="K114" s="151"/>
      <c r="L114" s="45"/>
      <c r="M114" s="48"/>
      <c r="N114" s="74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" customHeight="1" x14ac:dyDescent="0.3">
      <c r="A115" s="15"/>
      <c r="B115" s="49"/>
      <c r="C115" s="45"/>
      <c r="D115" s="46"/>
      <c r="E115" s="60"/>
      <c r="F115" s="45"/>
      <c r="G115" s="46"/>
      <c r="H115" s="60"/>
      <c r="I115" s="45"/>
      <c r="J115" s="46"/>
      <c r="K115" s="151"/>
      <c r="L115" s="45"/>
      <c r="M115" s="48"/>
      <c r="N115" s="74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" customHeight="1" x14ac:dyDescent="0.3">
      <c r="A116" s="15"/>
      <c r="B116" s="49"/>
      <c r="C116" s="45"/>
      <c r="D116" s="46"/>
      <c r="E116" s="60"/>
      <c r="F116" s="45"/>
      <c r="G116" s="46"/>
      <c r="H116" s="60"/>
      <c r="I116" s="45"/>
      <c r="J116" s="46"/>
      <c r="K116" s="151"/>
      <c r="L116" s="45"/>
      <c r="M116" s="48"/>
      <c r="N116" s="74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" customHeight="1" x14ac:dyDescent="0.3">
      <c r="A117" s="15"/>
      <c r="B117" s="49"/>
      <c r="C117" s="45"/>
      <c r="D117" s="46"/>
      <c r="E117" s="60"/>
      <c r="F117" s="45"/>
      <c r="G117" s="46"/>
      <c r="H117" s="60"/>
      <c r="I117" s="45"/>
      <c r="J117" s="46"/>
      <c r="K117" s="151"/>
      <c r="L117" s="45"/>
      <c r="M117" s="48"/>
      <c r="N117" s="74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" customHeight="1" x14ac:dyDescent="0.3">
      <c r="A118" s="15"/>
      <c r="B118" s="49"/>
      <c r="C118" s="45"/>
      <c r="D118" s="46"/>
      <c r="E118" s="60"/>
      <c r="F118" s="45"/>
      <c r="G118" s="46"/>
      <c r="H118" s="60"/>
      <c r="I118" s="45"/>
      <c r="J118" s="46"/>
      <c r="K118" s="151"/>
      <c r="L118" s="45"/>
      <c r="M118" s="48"/>
      <c r="N118" s="74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" customHeight="1" x14ac:dyDescent="0.3">
      <c r="A119" s="15"/>
      <c r="B119" s="49"/>
      <c r="C119" s="45"/>
      <c r="D119" s="46"/>
      <c r="E119" s="60"/>
      <c r="F119" s="45"/>
      <c r="G119" s="46"/>
      <c r="H119" s="60"/>
      <c r="I119" s="45"/>
      <c r="J119" s="46"/>
      <c r="K119" s="151"/>
      <c r="L119" s="45"/>
      <c r="M119" s="48"/>
      <c r="N119" s="74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" customHeight="1" x14ac:dyDescent="0.3">
      <c r="A120" s="15"/>
      <c r="B120" s="49"/>
      <c r="C120" s="45"/>
      <c r="D120" s="46"/>
      <c r="E120" s="60"/>
      <c r="F120" s="45"/>
      <c r="G120" s="46"/>
      <c r="H120" s="60"/>
      <c r="I120" s="45"/>
      <c r="J120" s="46"/>
      <c r="K120" s="151"/>
      <c r="L120" s="45"/>
      <c r="M120" s="48"/>
      <c r="N120" s="74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" customHeight="1" x14ac:dyDescent="0.3">
      <c r="A121" s="15"/>
      <c r="B121" s="49"/>
      <c r="C121" s="45"/>
      <c r="D121" s="46"/>
      <c r="E121" s="60"/>
      <c r="F121" s="45"/>
      <c r="G121" s="46"/>
      <c r="H121" s="60"/>
      <c r="I121" s="45"/>
      <c r="J121" s="46"/>
      <c r="K121" s="151"/>
      <c r="L121" s="45"/>
      <c r="M121" s="48"/>
      <c r="N121" s="74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" customHeight="1" x14ac:dyDescent="0.3">
      <c r="A122" s="15"/>
      <c r="B122" s="49"/>
      <c r="C122" s="45"/>
      <c r="D122" s="46"/>
      <c r="E122" s="60"/>
      <c r="F122" s="45"/>
      <c r="G122" s="46"/>
      <c r="H122" s="60"/>
      <c r="I122" s="45"/>
      <c r="J122" s="46"/>
      <c r="K122" s="151"/>
      <c r="L122" s="45"/>
      <c r="M122" s="48"/>
      <c r="N122" s="74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" customHeight="1" x14ac:dyDescent="0.3">
      <c r="A123" s="15"/>
      <c r="B123" s="49"/>
      <c r="C123" s="45"/>
      <c r="D123" s="46"/>
      <c r="E123" s="60"/>
      <c r="F123" s="45"/>
      <c r="G123" s="46"/>
      <c r="H123" s="60"/>
      <c r="I123" s="45"/>
      <c r="J123" s="46"/>
      <c r="K123" s="151"/>
      <c r="L123" s="45"/>
      <c r="M123" s="48"/>
      <c r="N123" s="74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" customHeight="1" x14ac:dyDescent="0.3">
      <c r="A124" s="15"/>
      <c r="B124" s="49"/>
      <c r="C124" s="45"/>
      <c r="D124" s="46"/>
      <c r="E124" s="60"/>
      <c r="F124" s="45"/>
      <c r="G124" s="46"/>
      <c r="H124" s="60"/>
      <c r="I124" s="45"/>
      <c r="J124" s="46"/>
      <c r="K124" s="151"/>
      <c r="L124" s="45"/>
      <c r="M124" s="48"/>
      <c r="N124" s="74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" customHeight="1" x14ac:dyDescent="0.3">
      <c r="A125" s="15"/>
      <c r="B125" s="49"/>
      <c r="C125" s="45"/>
      <c r="D125" s="46"/>
      <c r="E125" s="60"/>
      <c r="F125" s="45"/>
      <c r="G125" s="46"/>
      <c r="H125" s="60"/>
      <c r="I125" s="45"/>
      <c r="J125" s="46"/>
      <c r="K125" s="151"/>
      <c r="L125" s="45"/>
      <c r="M125" s="48"/>
      <c r="N125" s="74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" customHeight="1" x14ac:dyDescent="0.3">
      <c r="A126" s="15"/>
      <c r="B126" s="49"/>
      <c r="C126" s="45"/>
      <c r="D126" s="46"/>
      <c r="E126" s="60"/>
      <c r="F126" s="45"/>
      <c r="G126" s="46"/>
      <c r="H126" s="60"/>
      <c r="I126" s="45"/>
      <c r="J126" s="46"/>
      <c r="K126" s="151"/>
      <c r="L126" s="45"/>
      <c r="M126" s="48"/>
      <c r="N126" s="74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" customHeight="1" x14ac:dyDescent="0.3">
      <c r="A127" s="15"/>
      <c r="B127" s="49"/>
      <c r="C127" s="45"/>
      <c r="D127" s="46"/>
      <c r="E127" s="60"/>
      <c r="F127" s="45"/>
      <c r="G127" s="46"/>
      <c r="H127" s="60"/>
      <c r="I127" s="45"/>
      <c r="J127" s="46"/>
      <c r="K127" s="151"/>
      <c r="L127" s="45"/>
      <c r="M127" s="48"/>
      <c r="N127" s="74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" customHeight="1" x14ac:dyDescent="0.3">
      <c r="A128" s="15"/>
      <c r="B128" s="49"/>
      <c r="C128" s="45"/>
      <c r="D128" s="46"/>
      <c r="E128" s="60"/>
      <c r="F128" s="45"/>
      <c r="G128" s="46"/>
      <c r="H128" s="60"/>
      <c r="I128" s="45"/>
      <c r="J128" s="46"/>
      <c r="K128" s="151"/>
      <c r="L128" s="45"/>
      <c r="M128" s="48"/>
      <c r="N128" s="74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" customHeight="1" x14ac:dyDescent="0.3">
      <c r="A129" s="15"/>
      <c r="B129" s="49"/>
      <c r="C129" s="45"/>
      <c r="D129" s="46"/>
      <c r="E129" s="60"/>
      <c r="F129" s="45"/>
      <c r="G129" s="46"/>
      <c r="H129" s="60"/>
      <c r="I129" s="45"/>
      <c r="J129" s="46"/>
      <c r="K129" s="151"/>
      <c r="L129" s="45"/>
      <c r="M129" s="48"/>
      <c r="N129" s="74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" customHeight="1" x14ac:dyDescent="0.3">
      <c r="A130" s="15"/>
      <c r="B130" s="49"/>
      <c r="C130" s="45"/>
      <c r="D130" s="46"/>
      <c r="E130" s="60"/>
      <c r="F130" s="45"/>
      <c r="G130" s="46"/>
      <c r="H130" s="60"/>
      <c r="I130" s="45"/>
      <c r="J130" s="46"/>
      <c r="K130" s="151"/>
      <c r="L130" s="45"/>
      <c r="M130" s="48"/>
      <c r="N130" s="74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3">
      <c r="A131" s="15"/>
      <c r="B131" s="49"/>
      <c r="C131" s="45"/>
      <c r="D131" s="46"/>
      <c r="E131" s="60"/>
      <c r="F131" s="45"/>
      <c r="G131" s="46"/>
      <c r="H131" s="60"/>
      <c r="I131" s="45"/>
      <c r="J131" s="46"/>
      <c r="K131" s="151"/>
      <c r="L131" s="45"/>
      <c r="M131" s="48"/>
      <c r="N131" s="74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3">
      <c r="A132" s="15"/>
      <c r="B132" s="49"/>
      <c r="C132" s="45"/>
      <c r="D132" s="46"/>
      <c r="E132" s="60"/>
      <c r="F132" s="45"/>
      <c r="G132" s="46"/>
      <c r="H132" s="60"/>
      <c r="I132" s="45"/>
      <c r="J132" s="46"/>
      <c r="K132" s="151"/>
      <c r="L132" s="45"/>
      <c r="M132" s="48"/>
      <c r="N132" s="74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3">
      <c r="A133" s="15"/>
      <c r="B133" s="49"/>
      <c r="C133" s="45"/>
      <c r="D133" s="46"/>
      <c r="E133" s="60"/>
      <c r="F133" s="45"/>
      <c r="G133" s="46"/>
      <c r="H133" s="60"/>
      <c r="I133" s="45"/>
      <c r="J133" s="46"/>
      <c r="K133" s="151"/>
      <c r="L133" s="45"/>
      <c r="M133" s="48"/>
      <c r="N133" s="74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3">
      <c r="A134" s="15"/>
      <c r="B134" s="49" t="s">
        <v>106</v>
      </c>
      <c r="C134" s="45"/>
      <c r="D134" s="46"/>
      <c r="E134" s="60"/>
      <c r="F134" s="45"/>
      <c r="G134" s="46"/>
      <c r="H134" s="59"/>
      <c r="I134" s="45"/>
      <c r="J134" s="46"/>
      <c r="K134" s="151"/>
      <c r="L134" s="45"/>
      <c r="M134" s="48"/>
      <c r="N134" s="74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3">
      <c r="A135" s="15" t="s">
        <v>234</v>
      </c>
      <c r="B135" s="163" t="s">
        <v>120</v>
      </c>
      <c r="C135" s="54"/>
      <c r="D135" s="54"/>
      <c r="E135" s="54"/>
      <c r="F135" s="54"/>
      <c r="G135" s="54"/>
      <c r="H135" s="54"/>
      <c r="I135" s="54"/>
      <c r="J135" s="55"/>
      <c r="K135" s="164"/>
      <c r="L135" s="45"/>
      <c r="M135" s="48"/>
      <c r="N135" s="74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3">
      <c r="A136" s="15"/>
      <c r="B136" s="159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8"/>
      <c r="N136" s="74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" customHeight="1" x14ac:dyDescent="0.3">
      <c r="A137" s="15" t="s">
        <v>236</v>
      </c>
      <c r="B137" s="53" t="s">
        <v>121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7"/>
      <c r="N137" s="74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3">
      <c r="A138" s="15"/>
      <c r="B138" s="160" t="s">
        <v>121</v>
      </c>
      <c r="C138" s="54"/>
      <c r="D138" s="55"/>
      <c r="E138" s="56" t="s">
        <v>112</v>
      </c>
      <c r="F138" s="54"/>
      <c r="G138" s="55"/>
      <c r="H138" s="56" t="s">
        <v>74</v>
      </c>
      <c r="I138" s="54"/>
      <c r="J138" s="55"/>
      <c r="K138" s="56" t="s">
        <v>104</v>
      </c>
      <c r="L138" s="54"/>
      <c r="M138" s="57"/>
      <c r="N138" s="74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3" x14ac:dyDescent="0.3">
      <c r="A139" s="15"/>
      <c r="B139" s="49" t="s">
        <v>122</v>
      </c>
      <c r="C139" s="45"/>
      <c r="D139" s="46"/>
      <c r="E139" s="162">
        <v>0</v>
      </c>
      <c r="F139" s="45"/>
      <c r="G139" s="46"/>
      <c r="H139" s="60"/>
      <c r="I139" s="45"/>
      <c r="J139" s="46"/>
      <c r="K139" s="161">
        <v>0</v>
      </c>
      <c r="L139" s="45"/>
      <c r="M139" s="48"/>
      <c r="N139" s="74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" customHeight="1" x14ac:dyDescent="0.3">
      <c r="A140" s="15"/>
      <c r="B140" s="49" t="s">
        <v>123</v>
      </c>
      <c r="C140" s="45"/>
      <c r="D140" s="46"/>
      <c r="E140" s="162">
        <v>0</v>
      </c>
      <c r="F140" s="45"/>
      <c r="G140" s="46"/>
      <c r="H140" s="60"/>
      <c r="I140" s="45"/>
      <c r="J140" s="46"/>
      <c r="K140" s="161">
        <v>0</v>
      </c>
      <c r="L140" s="45"/>
      <c r="M140" s="48"/>
      <c r="N140" s="74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" customHeight="1" x14ac:dyDescent="0.3">
      <c r="A141" s="15"/>
      <c r="B141" s="49" t="s">
        <v>124</v>
      </c>
      <c r="C141" s="45"/>
      <c r="D141" s="46"/>
      <c r="E141" s="162">
        <v>0</v>
      </c>
      <c r="F141" s="45"/>
      <c r="G141" s="46"/>
      <c r="H141" s="60"/>
      <c r="I141" s="45"/>
      <c r="J141" s="46"/>
      <c r="K141" s="161">
        <v>0</v>
      </c>
      <c r="L141" s="45"/>
      <c r="M141" s="48"/>
      <c r="N141" s="74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" customHeight="1" x14ac:dyDescent="0.3">
      <c r="A142" s="15"/>
      <c r="B142" s="49" t="s">
        <v>125</v>
      </c>
      <c r="C142" s="45"/>
      <c r="D142" s="46"/>
      <c r="E142" s="162">
        <v>0</v>
      </c>
      <c r="F142" s="45"/>
      <c r="G142" s="46"/>
      <c r="H142" s="60"/>
      <c r="I142" s="45"/>
      <c r="J142" s="46"/>
      <c r="K142" s="161">
        <v>0</v>
      </c>
      <c r="L142" s="45"/>
      <c r="M142" s="48"/>
      <c r="N142" s="74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" customHeight="1" x14ac:dyDescent="0.3">
      <c r="A143" s="15"/>
      <c r="B143" s="49" t="s">
        <v>126</v>
      </c>
      <c r="C143" s="45"/>
      <c r="D143" s="46"/>
      <c r="E143" s="162">
        <v>0</v>
      </c>
      <c r="F143" s="45"/>
      <c r="G143" s="46"/>
      <c r="H143" s="60"/>
      <c r="I143" s="45"/>
      <c r="J143" s="46"/>
      <c r="K143" s="161">
        <v>0</v>
      </c>
      <c r="L143" s="45"/>
      <c r="M143" s="48"/>
      <c r="N143" s="74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" customHeight="1" x14ac:dyDescent="0.3">
      <c r="A144" s="15"/>
      <c r="B144" s="49" t="s">
        <v>127</v>
      </c>
      <c r="C144" s="45"/>
      <c r="D144" s="46"/>
      <c r="E144" s="162">
        <v>0</v>
      </c>
      <c r="F144" s="45"/>
      <c r="G144" s="46"/>
      <c r="H144" s="60"/>
      <c r="I144" s="45"/>
      <c r="J144" s="46"/>
      <c r="K144" s="161">
        <v>0</v>
      </c>
      <c r="L144" s="45"/>
      <c r="M144" s="48"/>
      <c r="N144" s="74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3">
      <c r="A145" s="15"/>
      <c r="B145" s="49" t="s">
        <v>128</v>
      </c>
      <c r="C145" s="45"/>
      <c r="D145" s="46"/>
      <c r="E145" s="162">
        <v>0</v>
      </c>
      <c r="F145" s="45"/>
      <c r="G145" s="46"/>
      <c r="H145" s="60"/>
      <c r="I145" s="45"/>
      <c r="J145" s="46"/>
      <c r="K145" s="161">
        <v>0</v>
      </c>
      <c r="L145" s="45"/>
      <c r="M145" s="48"/>
      <c r="N145" s="74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" customHeight="1" x14ac:dyDescent="0.3">
      <c r="A146" s="15"/>
      <c r="B146" s="49" t="s">
        <v>129</v>
      </c>
      <c r="C146" s="45"/>
      <c r="D146" s="46"/>
      <c r="E146" s="162">
        <v>0</v>
      </c>
      <c r="F146" s="45"/>
      <c r="G146" s="46"/>
      <c r="H146" s="60"/>
      <c r="I146" s="45"/>
      <c r="J146" s="46"/>
      <c r="K146" s="161">
        <v>0</v>
      </c>
      <c r="L146" s="45"/>
      <c r="M146" s="48"/>
      <c r="N146" s="74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" customHeight="1" x14ac:dyDescent="0.3">
      <c r="A147" s="15"/>
      <c r="B147" s="49" t="s">
        <v>130</v>
      </c>
      <c r="C147" s="45"/>
      <c r="D147" s="46"/>
      <c r="E147" s="162">
        <v>0</v>
      </c>
      <c r="F147" s="45"/>
      <c r="G147" s="46"/>
      <c r="H147" s="60"/>
      <c r="I147" s="45"/>
      <c r="J147" s="46"/>
      <c r="K147" s="161">
        <v>0</v>
      </c>
      <c r="L147" s="45"/>
      <c r="M147" s="48"/>
      <c r="N147" s="74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" customHeight="1" x14ac:dyDescent="0.3">
      <c r="A148" s="15"/>
      <c r="B148" s="49" t="s">
        <v>131</v>
      </c>
      <c r="C148" s="45"/>
      <c r="D148" s="46"/>
      <c r="E148" s="162">
        <v>0</v>
      </c>
      <c r="F148" s="45"/>
      <c r="G148" s="46"/>
      <c r="H148" s="60"/>
      <c r="I148" s="45"/>
      <c r="J148" s="46"/>
      <c r="K148" s="161">
        <v>0</v>
      </c>
      <c r="L148" s="45"/>
      <c r="M148" s="48"/>
      <c r="N148" s="74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3">
      <c r="A149" s="15"/>
      <c r="B149" s="49" t="s">
        <v>132</v>
      </c>
      <c r="C149" s="45"/>
      <c r="D149" s="46"/>
      <c r="E149" s="162">
        <v>0</v>
      </c>
      <c r="F149" s="45"/>
      <c r="G149" s="46"/>
      <c r="H149" s="60"/>
      <c r="I149" s="45"/>
      <c r="J149" s="46"/>
      <c r="K149" s="161">
        <v>0</v>
      </c>
      <c r="L149" s="45"/>
      <c r="M149" s="48"/>
      <c r="N149" s="74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3">
      <c r="A150" s="15" t="s">
        <v>241</v>
      </c>
      <c r="B150" s="90" t="s">
        <v>133</v>
      </c>
      <c r="C150" s="54"/>
      <c r="D150" s="54"/>
      <c r="E150" s="54"/>
      <c r="F150" s="54"/>
      <c r="G150" s="54"/>
      <c r="H150" s="54"/>
      <c r="I150" s="54"/>
      <c r="J150" s="55"/>
      <c r="K150" s="162">
        <f>SUM(K139:M149)</f>
        <v>0</v>
      </c>
      <c r="L150" s="45"/>
      <c r="M150" s="48"/>
      <c r="N150" s="74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3">
      <c r="A151" s="15"/>
      <c r="B151" s="159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8"/>
      <c r="N151" s="74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3">
      <c r="A152" s="15" t="s">
        <v>246</v>
      </c>
      <c r="B152" s="90" t="s">
        <v>134</v>
      </c>
      <c r="C152" s="54"/>
      <c r="D152" s="54"/>
      <c r="E152" s="54"/>
      <c r="F152" s="55"/>
      <c r="G152" s="165">
        <f>K135+K150</f>
        <v>0</v>
      </c>
      <c r="H152" s="45"/>
      <c r="I152" s="45"/>
      <c r="J152" s="45"/>
      <c r="K152" s="45"/>
      <c r="L152" s="45"/>
      <c r="M152" s="48"/>
      <c r="N152" s="74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3">
      <c r="A153" s="15"/>
      <c r="B153" s="104" t="s">
        <v>135</v>
      </c>
      <c r="C153" s="65"/>
      <c r="D153" s="65"/>
      <c r="E153" s="65"/>
      <c r="F153" s="66"/>
      <c r="G153" s="30" t="s">
        <v>38</v>
      </c>
      <c r="H153" s="30" t="s">
        <v>39</v>
      </c>
      <c r="I153" s="138"/>
      <c r="J153" s="139"/>
      <c r="K153" s="139"/>
      <c r="L153" s="139"/>
      <c r="M153" s="140"/>
      <c r="N153" s="74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3">
      <c r="A154" s="15"/>
      <c r="B154" s="70"/>
      <c r="C154" s="71"/>
      <c r="D154" s="71"/>
      <c r="E154" s="71"/>
      <c r="F154" s="72"/>
      <c r="G154" s="17"/>
      <c r="H154" s="17"/>
      <c r="I154" s="141"/>
      <c r="J154" s="142"/>
      <c r="K154" s="142"/>
      <c r="L154" s="142"/>
      <c r="M154" s="143"/>
      <c r="N154" s="74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" customHeight="1" x14ac:dyDescent="0.3">
      <c r="A155" s="15"/>
      <c r="B155" s="64" t="s">
        <v>136</v>
      </c>
      <c r="C155" s="65"/>
      <c r="D155" s="65"/>
      <c r="E155" s="65"/>
      <c r="F155" s="66"/>
      <c r="G155" s="30" t="s">
        <v>38</v>
      </c>
      <c r="H155" s="30" t="s">
        <v>39</v>
      </c>
      <c r="I155" s="138"/>
      <c r="J155" s="139"/>
      <c r="K155" s="139"/>
      <c r="L155" s="139"/>
      <c r="M155" s="140"/>
      <c r="N155" s="74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3">
      <c r="A156" s="15"/>
      <c r="B156" s="70"/>
      <c r="C156" s="71"/>
      <c r="D156" s="71"/>
      <c r="E156" s="71"/>
      <c r="F156" s="72"/>
      <c r="G156" s="17"/>
      <c r="H156" s="17"/>
      <c r="I156" s="141"/>
      <c r="J156" s="142"/>
      <c r="K156" s="142"/>
      <c r="L156" s="142"/>
      <c r="M156" s="143"/>
      <c r="N156" s="74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3">
      <c r="A157" s="15"/>
      <c r="B157" s="104" t="s">
        <v>137</v>
      </c>
      <c r="C157" s="65"/>
      <c r="D157" s="65"/>
      <c r="E157" s="65"/>
      <c r="F157" s="66"/>
      <c r="G157" s="30" t="s">
        <v>38</v>
      </c>
      <c r="H157" s="30" t="s">
        <v>39</v>
      </c>
      <c r="I157" s="138"/>
      <c r="J157" s="139"/>
      <c r="K157" s="139"/>
      <c r="L157" s="139"/>
      <c r="M157" s="140"/>
      <c r="N157" s="74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3">
      <c r="A158" s="15"/>
      <c r="B158" s="70"/>
      <c r="C158" s="71"/>
      <c r="D158" s="71"/>
      <c r="E158" s="71"/>
      <c r="F158" s="72"/>
      <c r="G158" s="17"/>
      <c r="H158" s="17"/>
      <c r="I158" s="141"/>
      <c r="J158" s="142"/>
      <c r="K158" s="142"/>
      <c r="L158" s="142"/>
      <c r="M158" s="143"/>
      <c r="N158" s="74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3">
      <c r="A159" s="15">
        <v>8</v>
      </c>
      <c r="B159" s="53" t="s">
        <v>138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7"/>
      <c r="N159" s="74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29.25" customHeight="1" x14ac:dyDescent="0.3">
      <c r="A160" s="15" t="s">
        <v>265</v>
      </c>
      <c r="B160" s="64" t="s">
        <v>140</v>
      </c>
      <c r="C160" s="65"/>
      <c r="D160" s="65"/>
      <c r="E160" s="65"/>
      <c r="F160" s="66"/>
      <c r="G160" s="30" t="s">
        <v>38</v>
      </c>
      <c r="H160" s="30" t="s">
        <v>39</v>
      </c>
      <c r="I160" s="138"/>
      <c r="J160" s="139"/>
      <c r="K160" s="139"/>
      <c r="L160" s="139"/>
      <c r="M160" s="140"/>
      <c r="N160" s="74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3">
      <c r="A161" s="15"/>
      <c r="B161" s="70"/>
      <c r="C161" s="71"/>
      <c r="D161" s="71"/>
      <c r="E161" s="71"/>
      <c r="F161" s="72"/>
      <c r="G161" s="17"/>
      <c r="H161" s="17"/>
      <c r="I161" s="141"/>
      <c r="J161" s="142"/>
      <c r="K161" s="142"/>
      <c r="L161" s="142"/>
      <c r="M161" s="143"/>
      <c r="N161" s="74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3">
      <c r="A162" s="15" t="s">
        <v>267</v>
      </c>
      <c r="B162" s="104" t="s">
        <v>142</v>
      </c>
      <c r="C162" s="65"/>
      <c r="D162" s="65"/>
      <c r="E162" s="65"/>
      <c r="F162" s="66"/>
      <c r="G162" s="30" t="s">
        <v>38</v>
      </c>
      <c r="H162" s="30" t="s">
        <v>39</v>
      </c>
      <c r="I162" s="138"/>
      <c r="J162" s="139"/>
      <c r="K162" s="139"/>
      <c r="L162" s="139"/>
      <c r="M162" s="140"/>
      <c r="N162" s="74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3">
      <c r="A163" s="15"/>
      <c r="B163" s="70"/>
      <c r="C163" s="71"/>
      <c r="D163" s="71"/>
      <c r="E163" s="71"/>
      <c r="F163" s="72"/>
      <c r="G163" s="17"/>
      <c r="H163" s="17"/>
      <c r="I163" s="141"/>
      <c r="J163" s="142"/>
      <c r="K163" s="142"/>
      <c r="L163" s="142"/>
      <c r="M163" s="143"/>
      <c r="N163" s="74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3">
      <c r="A164" s="15" t="s">
        <v>269</v>
      </c>
      <c r="B164" s="104" t="s">
        <v>144</v>
      </c>
      <c r="C164" s="65"/>
      <c r="D164" s="65"/>
      <c r="E164" s="65"/>
      <c r="F164" s="66"/>
      <c r="G164" s="30" t="s">
        <v>38</v>
      </c>
      <c r="H164" s="30" t="s">
        <v>39</v>
      </c>
      <c r="I164" s="138"/>
      <c r="J164" s="139"/>
      <c r="K164" s="139"/>
      <c r="L164" s="139"/>
      <c r="M164" s="140"/>
      <c r="N164" s="74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3">
      <c r="A165" s="15"/>
      <c r="B165" s="70"/>
      <c r="C165" s="71"/>
      <c r="D165" s="71"/>
      <c r="E165" s="71"/>
      <c r="F165" s="72"/>
      <c r="G165" s="17"/>
      <c r="H165" s="17"/>
      <c r="I165" s="141"/>
      <c r="J165" s="142"/>
      <c r="K165" s="142"/>
      <c r="L165" s="142"/>
      <c r="M165" s="143"/>
      <c r="N165" s="74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3">
      <c r="A166" s="15" t="s">
        <v>274</v>
      </c>
      <c r="B166" s="90" t="s">
        <v>146</v>
      </c>
      <c r="C166" s="54"/>
      <c r="D166" s="54"/>
      <c r="E166" s="54"/>
      <c r="F166" s="55"/>
      <c r="G166" s="60"/>
      <c r="H166" s="45"/>
      <c r="I166" s="45"/>
      <c r="J166" s="45"/>
      <c r="K166" s="45"/>
      <c r="L166" s="45"/>
      <c r="M166" s="48"/>
      <c r="N166" s="74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3">
      <c r="A167" s="15" t="s">
        <v>276</v>
      </c>
      <c r="B167" s="90" t="s">
        <v>148</v>
      </c>
      <c r="C167" s="54"/>
      <c r="D167" s="54"/>
      <c r="E167" s="54"/>
      <c r="F167" s="55"/>
      <c r="G167" s="60"/>
      <c r="H167" s="45"/>
      <c r="I167" s="45"/>
      <c r="J167" s="45"/>
      <c r="K167" s="45"/>
      <c r="L167" s="45"/>
      <c r="M167" s="48"/>
      <c r="N167" s="74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3">
      <c r="A168" s="15" t="s">
        <v>278</v>
      </c>
      <c r="B168" s="53" t="s">
        <v>150</v>
      </c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7"/>
      <c r="N168" s="74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3">
      <c r="A169" s="15"/>
      <c r="B169" s="160" t="s">
        <v>151</v>
      </c>
      <c r="C169" s="55"/>
      <c r="D169" s="56" t="s">
        <v>152</v>
      </c>
      <c r="E169" s="55"/>
      <c r="F169" s="56" t="s">
        <v>153</v>
      </c>
      <c r="G169" s="55"/>
      <c r="H169" s="56" t="s">
        <v>154</v>
      </c>
      <c r="I169" s="55"/>
      <c r="J169" s="166" t="s">
        <v>730</v>
      </c>
      <c r="K169" s="139"/>
      <c r="L169" s="139"/>
      <c r="M169" s="140"/>
      <c r="N169" s="74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3" x14ac:dyDescent="0.3">
      <c r="A170" s="15"/>
      <c r="B170" s="58"/>
      <c r="C170" s="46"/>
      <c r="D170" s="59"/>
      <c r="E170" s="46"/>
      <c r="F170" s="59" t="s">
        <v>20</v>
      </c>
      <c r="G170" s="46"/>
      <c r="H170" s="59"/>
      <c r="I170" s="46"/>
      <c r="J170" s="141"/>
      <c r="K170" s="142"/>
      <c r="L170" s="142"/>
      <c r="M170" s="143"/>
      <c r="N170" s="74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3">
      <c r="A171" s="15"/>
      <c r="B171" s="53" t="s">
        <v>155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7"/>
      <c r="N171" s="74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" customHeight="1" x14ac:dyDescent="0.3">
      <c r="A172" s="15" t="s">
        <v>281</v>
      </c>
      <c r="B172" s="64" t="s">
        <v>157</v>
      </c>
      <c r="C172" s="65"/>
      <c r="D172" s="65"/>
      <c r="E172" s="65"/>
      <c r="F172" s="66"/>
      <c r="G172" s="30" t="s">
        <v>38</v>
      </c>
      <c r="H172" s="30" t="s">
        <v>39</v>
      </c>
      <c r="I172" s="166" t="s">
        <v>162</v>
      </c>
      <c r="J172" s="139"/>
      <c r="K172" s="139"/>
      <c r="L172" s="139"/>
      <c r="M172" s="140"/>
      <c r="N172" s="74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3">
      <c r="A173" s="15"/>
      <c r="B173" s="70"/>
      <c r="C173" s="71"/>
      <c r="D173" s="71"/>
      <c r="E173" s="71"/>
      <c r="F173" s="72"/>
      <c r="G173" s="17"/>
      <c r="H173" s="17"/>
      <c r="I173" s="141"/>
      <c r="J173" s="142"/>
      <c r="K173" s="142"/>
      <c r="L173" s="142"/>
      <c r="M173" s="143"/>
      <c r="N173" s="74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" customHeight="1" x14ac:dyDescent="0.3">
      <c r="A174" s="15" t="s">
        <v>287</v>
      </c>
      <c r="B174" s="64" t="s">
        <v>159</v>
      </c>
      <c r="C174" s="65"/>
      <c r="D174" s="65"/>
      <c r="E174" s="65"/>
      <c r="F174" s="66"/>
      <c r="G174" s="30" t="s">
        <v>38</v>
      </c>
      <c r="H174" s="30" t="s">
        <v>39</v>
      </c>
      <c r="I174" s="166" t="s">
        <v>162</v>
      </c>
      <c r="J174" s="139"/>
      <c r="K174" s="139"/>
      <c r="L174" s="139"/>
      <c r="M174" s="140"/>
      <c r="N174" s="74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3" x14ac:dyDescent="0.3">
      <c r="A175" s="15"/>
      <c r="B175" s="70"/>
      <c r="C175" s="71"/>
      <c r="D175" s="71"/>
      <c r="E175" s="71"/>
      <c r="F175" s="72"/>
      <c r="G175" s="17"/>
      <c r="H175" s="17"/>
      <c r="I175" s="141"/>
      <c r="J175" s="142"/>
      <c r="K175" s="142"/>
      <c r="L175" s="142"/>
      <c r="M175" s="143"/>
      <c r="N175" s="74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" customHeight="1" x14ac:dyDescent="0.3">
      <c r="A176" s="15" t="s">
        <v>289</v>
      </c>
      <c r="B176" s="64" t="s">
        <v>161</v>
      </c>
      <c r="C176" s="65"/>
      <c r="D176" s="65"/>
      <c r="E176" s="65"/>
      <c r="F176" s="66"/>
      <c r="G176" s="30" t="s">
        <v>38</v>
      </c>
      <c r="H176" s="30" t="s">
        <v>39</v>
      </c>
      <c r="I176" s="166" t="s">
        <v>162</v>
      </c>
      <c r="J176" s="139"/>
      <c r="K176" s="139"/>
      <c r="L176" s="139"/>
      <c r="M176" s="140"/>
      <c r="N176" s="74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3">
      <c r="A177" s="15"/>
      <c r="B177" s="70"/>
      <c r="C177" s="71"/>
      <c r="D177" s="71"/>
      <c r="E177" s="71"/>
      <c r="F177" s="72"/>
      <c r="G177" s="17"/>
      <c r="H177" s="17"/>
      <c r="I177" s="141"/>
      <c r="J177" s="142"/>
      <c r="K177" s="142"/>
      <c r="L177" s="142"/>
      <c r="M177" s="143"/>
      <c r="N177" s="74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" customHeight="1" x14ac:dyDescent="0.3">
      <c r="A178" s="15" t="s">
        <v>292</v>
      </c>
      <c r="B178" s="64" t="s">
        <v>164</v>
      </c>
      <c r="C178" s="65"/>
      <c r="D178" s="65"/>
      <c r="E178" s="65"/>
      <c r="F178" s="66"/>
      <c r="G178" s="30" t="s">
        <v>38</v>
      </c>
      <c r="H178" s="30" t="s">
        <v>39</v>
      </c>
      <c r="I178" s="166" t="s">
        <v>162</v>
      </c>
      <c r="J178" s="139"/>
      <c r="K178" s="139"/>
      <c r="L178" s="139"/>
      <c r="M178" s="140"/>
      <c r="N178" s="74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3" x14ac:dyDescent="0.3">
      <c r="A179" s="15"/>
      <c r="B179" s="70"/>
      <c r="C179" s="71"/>
      <c r="D179" s="71"/>
      <c r="E179" s="71"/>
      <c r="F179" s="72"/>
      <c r="G179" s="17"/>
      <c r="H179" s="17"/>
      <c r="I179" s="141"/>
      <c r="J179" s="142"/>
      <c r="K179" s="142"/>
      <c r="L179" s="142"/>
      <c r="M179" s="143"/>
      <c r="N179" s="74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3">
      <c r="A180" s="15" t="s">
        <v>294</v>
      </c>
      <c r="B180" s="64" t="s">
        <v>166</v>
      </c>
      <c r="C180" s="65"/>
      <c r="D180" s="65"/>
      <c r="E180" s="65"/>
      <c r="F180" s="66"/>
      <c r="G180" s="30" t="s">
        <v>38</v>
      </c>
      <c r="H180" s="30" t="s">
        <v>39</v>
      </c>
      <c r="I180" s="166" t="s">
        <v>162</v>
      </c>
      <c r="J180" s="139"/>
      <c r="K180" s="139"/>
      <c r="L180" s="139"/>
      <c r="M180" s="140"/>
      <c r="N180" s="74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3">
      <c r="A181" s="15"/>
      <c r="B181" s="70"/>
      <c r="C181" s="71"/>
      <c r="D181" s="71"/>
      <c r="E181" s="71"/>
      <c r="F181" s="72"/>
      <c r="G181" s="17"/>
      <c r="H181" s="17"/>
      <c r="I181" s="141"/>
      <c r="J181" s="142"/>
      <c r="K181" s="142"/>
      <c r="L181" s="142"/>
      <c r="M181" s="143"/>
      <c r="N181" s="74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3" x14ac:dyDescent="0.3">
      <c r="A182" s="15" t="s">
        <v>670</v>
      </c>
      <c r="B182" s="167" t="s">
        <v>168</v>
      </c>
      <c r="C182" s="66"/>
      <c r="D182" s="155" t="s">
        <v>169</v>
      </c>
      <c r="E182" s="56" t="s">
        <v>170</v>
      </c>
      <c r="F182" s="54"/>
      <c r="G182" s="55"/>
      <c r="H182" s="155" t="s">
        <v>171</v>
      </c>
      <c r="I182" s="56" t="s">
        <v>172</v>
      </c>
      <c r="J182" s="54"/>
      <c r="K182" s="54"/>
      <c r="L182" s="54"/>
      <c r="M182" s="57"/>
      <c r="N182" s="74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65" x14ac:dyDescent="0.3">
      <c r="A183" s="15"/>
      <c r="B183" s="70"/>
      <c r="C183" s="72"/>
      <c r="D183" s="156"/>
      <c r="E183" s="31" t="s">
        <v>173</v>
      </c>
      <c r="F183" s="31" t="s">
        <v>174</v>
      </c>
      <c r="G183" s="31" t="s">
        <v>175</v>
      </c>
      <c r="H183" s="156"/>
      <c r="I183" s="31" t="s">
        <v>176</v>
      </c>
      <c r="J183" s="31" t="s">
        <v>177</v>
      </c>
      <c r="K183" s="31" t="s">
        <v>178</v>
      </c>
      <c r="L183" s="31" t="s">
        <v>179</v>
      </c>
      <c r="M183" s="36" t="s">
        <v>180</v>
      </c>
      <c r="N183" s="74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3">
      <c r="A184" s="15"/>
      <c r="B184" s="159" t="s">
        <v>52</v>
      </c>
      <c r="C184" s="46"/>
      <c r="D184" s="17"/>
      <c r="E184" s="17"/>
      <c r="F184" s="17"/>
      <c r="G184" s="17"/>
      <c r="H184" s="17"/>
      <c r="I184" s="17"/>
      <c r="J184" s="17"/>
      <c r="K184" s="17"/>
      <c r="L184" s="17"/>
      <c r="M184" s="33"/>
      <c r="N184" s="74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3">
      <c r="A185" s="15"/>
      <c r="B185" s="159" t="s">
        <v>53</v>
      </c>
      <c r="C185" s="46"/>
      <c r="D185" s="17"/>
      <c r="E185" s="17"/>
      <c r="F185" s="17"/>
      <c r="G185" s="17"/>
      <c r="H185" s="17"/>
      <c r="I185" s="17"/>
      <c r="J185" s="17"/>
      <c r="K185" s="17"/>
      <c r="L185" s="17"/>
      <c r="M185" s="33"/>
      <c r="N185" s="74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3">
      <c r="A186" s="15"/>
      <c r="B186" s="159" t="s">
        <v>54</v>
      </c>
      <c r="C186" s="46"/>
      <c r="D186" s="17"/>
      <c r="E186" s="17"/>
      <c r="F186" s="17"/>
      <c r="G186" s="17"/>
      <c r="H186" s="17"/>
      <c r="I186" s="17"/>
      <c r="J186" s="17"/>
      <c r="K186" s="17"/>
      <c r="L186" s="17"/>
      <c r="M186" s="33"/>
      <c r="N186" s="74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3">
      <c r="A187" s="15"/>
      <c r="B187" s="168" t="s">
        <v>656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8"/>
      <c r="N187" s="74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" customHeight="1" x14ac:dyDescent="0.3">
      <c r="A188" s="15" t="s">
        <v>671</v>
      </c>
      <c r="B188" s="64" t="s">
        <v>182</v>
      </c>
      <c r="C188" s="65"/>
      <c r="D188" s="65"/>
      <c r="E188" s="65"/>
      <c r="F188" s="65"/>
      <c r="G188" s="65"/>
      <c r="H188" s="65"/>
      <c r="I188" s="66"/>
      <c r="J188" s="30" t="s">
        <v>38</v>
      </c>
      <c r="K188" s="30" t="s">
        <v>39</v>
      </c>
      <c r="L188" s="169"/>
      <c r="M188" s="140"/>
      <c r="N188" s="74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3">
      <c r="A189" s="15"/>
      <c r="B189" s="70"/>
      <c r="C189" s="71"/>
      <c r="D189" s="71"/>
      <c r="E189" s="71"/>
      <c r="F189" s="71"/>
      <c r="G189" s="71"/>
      <c r="H189" s="71"/>
      <c r="I189" s="72"/>
      <c r="J189" s="17"/>
      <c r="K189" s="17"/>
      <c r="L189" s="141"/>
      <c r="M189" s="143"/>
      <c r="N189" s="74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" customHeight="1" x14ac:dyDescent="0.3">
      <c r="A190" s="15" t="s">
        <v>672</v>
      </c>
      <c r="B190" s="64" t="s">
        <v>183</v>
      </c>
      <c r="C190" s="65"/>
      <c r="D190" s="65"/>
      <c r="E190" s="65"/>
      <c r="F190" s="65"/>
      <c r="G190" s="65"/>
      <c r="H190" s="65"/>
      <c r="I190" s="66"/>
      <c r="J190" s="30" t="s">
        <v>38</v>
      </c>
      <c r="K190" s="30" t="s">
        <v>39</v>
      </c>
      <c r="L190" s="73" t="s">
        <v>184</v>
      </c>
      <c r="M190" s="57"/>
      <c r="N190" s="74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3">
      <c r="A191" s="15"/>
      <c r="B191" s="70"/>
      <c r="C191" s="71"/>
      <c r="D191" s="71"/>
      <c r="E191" s="71"/>
      <c r="F191" s="71"/>
      <c r="G191" s="71"/>
      <c r="H191" s="71"/>
      <c r="I191" s="72"/>
      <c r="J191" s="17"/>
      <c r="K191" s="17"/>
      <c r="L191" s="60"/>
      <c r="M191" s="48"/>
      <c r="N191" s="74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" customHeight="1" x14ac:dyDescent="0.3">
      <c r="A192" s="15" t="s">
        <v>673</v>
      </c>
      <c r="B192" s="64" t="s">
        <v>185</v>
      </c>
      <c r="C192" s="65"/>
      <c r="D192" s="65"/>
      <c r="E192" s="65"/>
      <c r="F192" s="65"/>
      <c r="G192" s="65"/>
      <c r="H192" s="65"/>
      <c r="I192" s="66"/>
      <c r="J192" s="30" t="s">
        <v>38</v>
      </c>
      <c r="K192" s="30" t="s">
        <v>39</v>
      </c>
      <c r="L192" s="169"/>
      <c r="M192" s="140"/>
      <c r="N192" s="74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3">
      <c r="A193" s="15"/>
      <c r="B193" s="70"/>
      <c r="C193" s="71"/>
      <c r="D193" s="71"/>
      <c r="E193" s="71"/>
      <c r="F193" s="71"/>
      <c r="G193" s="71"/>
      <c r="H193" s="71"/>
      <c r="I193" s="72"/>
      <c r="J193" s="17"/>
      <c r="K193" s="17"/>
      <c r="L193" s="141"/>
      <c r="M193" s="143"/>
      <c r="N193" s="74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" customHeight="1" x14ac:dyDescent="0.3">
      <c r="A194" s="15" t="s">
        <v>674</v>
      </c>
      <c r="B194" s="64" t="s">
        <v>186</v>
      </c>
      <c r="C194" s="65"/>
      <c r="D194" s="65"/>
      <c r="E194" s="65"/>
      <c r="F194" s="65"/>
      <c r="G194" s="65"/>
      <c r="H194" s="65"/>
      <c r="I194" s="66"/>
      <c r="J194" s="30" t="s">
        <v>38</v>
      </c>
      <c r="K194" s="30" t="s">
        <v>39</v>
      </c>
      <c r="L194" s="169"/>
      <c r="M194" s="140"/>
      <c r="N194" s="74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3">
      <c r="A195" s="15"/>
      <c r="B195" s="70"/>
      <c r="C195" s="71"/>
      <c r="D195" s="71"/>
      <c r="E195" s="71"/>
      <c r="F195" s="71"/>
      <c r="G195" s="71"/>
      <c r="H195" s="71"/>
      <c r="I195" s="72"/>
      <c r="J195" s="17"/>
      <c r="K195" s="17"/>
      <c r="L195" s="141"/>
      <c r="M195" s="143"/>
      <c r="N195" s="74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" customHeight="1" x14ac:dyDescent="0.3">
      <c r="A196" s="15" t="s">
        <v>675</v>
      </c>
      <c r="B196" s="64" t="s">
        <v>187</v>
      </c>
      <c r="C196" s="65"/>
      <c r="D196" s="65"/>
      <c r="E196" s="65"/>
      <c r="F196" s="65"/>
      <c r="G196" s="65"/>
      <c r="H196" s="65"/>
      <c r="I196" s="66"/>
      <c r="J196" s="30" t="s">
        <v>38</v>
      </c>
      <c r="K196" s="30" t="s">
        <v>39</v>
      </c>
      <c r="L196" s="169"/>
      <c r="M196" s="140"/>
      <c r="N196" s="74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3">
      <c r="A197" s="15"/>
      <c r="B197" s="70"/>
      <c r="C197" s="71"/>
      <c r="D197" s="71"/>
      <c r="E197" s="71"/>
      <c r="F197" s="71"/>
      <c r="G197" s="71"/>
      <c r="H197" s="71"/>
      <c r="I197" s="72"/>
      <c r="J197" s="17"/>
      <c r="K197" s="17"/>
      <c r="L197" s="141"/>
      <c r="M197" s="143"/>
      <c r="N197" s="74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" customHeight="1" x14ac:dyDescent="0.3">
      <c r="A198" s="15" t="s">
        <v>676</v>
      </c>
      <c r="B198" s="64" t="s">
        <v>188</v>
      </c>
      <c r="C198" s="65"/>
      <c r="D198" s="65"/>
      <c r="E198" s="65"/>
      <c r="F198" s="65"/>
      <c r="G198" s="65"/>
      <c r="H198" s="65"/>
      <c r="I198" s="66"/>
      <c r="J198" s="30" t="s">
        <v>38</v>
      </c>
      <c r="K198" s="30" t="s">
        <v>39</v>
      </c>
      <c r="L198" s="169"/>
      <c r="M198" s="140"/>
      <c r="N198" s="74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3">
      <c r="A199" s="15"/>
      <c r="B199" s="70"/>
      <c r="C199" s="71"/>
      <c r="D199" s="71"/>
      <c r="E199" s="71"/>
      <c r="F199" s="71"/>
      <c r="G199" s="71"/>
      <c r="H199" s="71"/>
      <c r="I199" s="72"/>
      <c r="J199" s="17"/>
      <c r="K199" s="17"/>
      <c r="L199" s="141"/>
      <c r="M199" s="143"/>
      <c r="N199" s="74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3">
      <c r="A200" s="15" t="s">
        <v>677</v>
      </c>
      <c r="B200" s="144" t="s">
        <v>189</v>
      </c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7"/>
      <c r="N200" s="74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3">
      <c r="A201" s="15"/>
      <c r="B201" s="90" t="s">
        <v>190</v>
      </c>
      <c r="C201" s="54"/>
      <c r="D201" s="54"/>
      <c r="E201" s="54"/>
      <c r="F201" s="55"/>
      <c r="G201" s="30" t="s">
        <v>38</v>
      </c>
      <c r="H201" s="30" t="s">
        <v>39</v>
      </c>
      <c r="I201" s="73" t="s">
        <v>191</v>
      </c>
      <c r="J201" s="54"/>
      <c r="K201" s="54"/>
      <c r="L201" s="54"/>
      <c r="M201" s="57"/>
      <c r="N201" s="74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3">
      <c r="A202" s="15"/>
      <c r="B202" s="44" t="s">
        <v>192</v>
      </c>
      <c r="C202" s="45"/>
      <c r="D202" s="45"/>
      <c r="E202" s="45"/>
      <c r="F202" s="46"/>
      <c r="G202" s="17"/>
      <c r="H202" s="17"/>
      <c r="I202" s="47"/>
      <c r="J202" s="45"/>
      <c r="K202" s="45"/>
      <c r="L202" s="45"/>
      <c r="M202" s="48"/>
      <c r="N202" s="74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3">
      <c r="A203" s="15"/>
      <c r="B203" s="44" t="s">
        <v>193</v>
      </c>
      <c r="C203" s="45"/>
      <c r="D203" s="45"/>
      <c r="E203" s="45"/>
      <c r="F203" s="46"/>
      <c r="G203" s="17"/>
      <c r="H203" s="17"/>
      <c r="I203" s="47"/>
      <c r="J203" s="45"/>
      <c r="K203" s="45"/>
      <c r="L203" s="45"/>
      <c r="M203" s="48"/>
      <c r="N203" s="74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3">
      <c r="A204" s="15"/>
      <c r="B204" s="44" t="s">
        <v>194</v>
      </c>
      <c r="C204" s="45"/>
      <c r="D204" s="45"/>
      <c r="E204" s="45"/>
      <c r="F204" s="46"/>
      <c r="G204" s="17"/>
      <c r="H204" s="17"/>
      <c r="I204" s="47"/>
      <c r="J204" s="45"/>
      <c r="K204" s="45"/>
      <c r="L204" s="45"/>
      <c r="M204" s="48"/>
      <c r="N204" s="74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3">
      <c r="A205" s="15"/>
      <c r="B205" s="44" t="s">
        <v>195</v>
      </c>
      <c r="C205" s="45"/>
      <c r="D205" s="45"/>
      <c r="E205" s="45"/>
      <c r="F205" s="46"/>
      <c r="G205" s="17"/>
      <c r="H205" s="17"/>
      <c r="I205" s="47"/>
      <c r="J205" s="45"/>
      <c r="K205" s="45"/>
      <c r="L205" s="45"/>
      <c r="M205" s="48"/>
      <c r="N205" s="74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3">
      <c r="A206" s="15"/>
      <c r="B206" s="44" t="s">
        <v>196</v>
      </c>
      <c r="C206" s="45"/>
      <c r="D206" s="45"/>
      <c r="E206" s="45"/>
      <c r="F206" s="46"/>
      <c r="G206" s="17"/>
      <c r="H206" s="17"/>
      <c r="I206" s="47"/>
      <c r="J206" s="45"/>
      <c r="K206" s="45"/>
      <c r="L206" s="45"/>
      <c r="M206" s="48"/>
      <c r="N206" s="74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3">
      <c r="A207" s="15"/>
      <c r="B207" s="44" t="s">
        <v>197</v>
      </c>
      <c r="C207" s="45"/>
      <c r="D207" s="45"/>
      <c r="E207" s="45"/>
      <c r="F207" s="46"/>
      <c r="G207" s="17"/>
      <c r="H207" s="17"/>
      <c r="I207" s="47"/>
      <c r="J207" s="45"/>
      <c r="K207" s="45"/>
      <c r="L207" s="45"/>
      <c r="M207" s="48"/>
      <c r="N207" s="74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3">
      <c r="A208" s="15" t="s">
        <v>678</v>
      </c>
      <c r="B208" s="53" t="s">
        <v>198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7"/>
      <c r="N208" s="74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3">
      <c r="A209" s="15"/>
      <c r="B209" s="90" t="s">
        <v>199</v>
      </c>
      <c r="C209" s="54"/>
      <c r="D209" s="54"/>
      <c r="E209" s="54"/>
      <c r="F209" s="55"/>
      <c r="G209" s="30" t="s">
        <v>38</v>
      </c>
      <c r="H209" s="30" t="s">
        <v>39</v>
      </c>
      <c r="I209" s="73" t="s">
        <v>98</v>
      </c>
      <c r="J209" s="54"/>
      <c r="K209" s="55"/>
      <c r="L209" s="73" t="s">
        <v>200</v>
      </c>
      <c r="M209" s="57"/>
      <c r="N209" s="74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3">
      <c r="A210" s="15"/>
      <c r="B210" s="44" t="s">
        <v>201</v>
      </c>
      <c r="C210" s="45"/>
      <c r="D210" s="45"/>
      <c r="E210" s="45"/>
      <c r="F210" s="46"/>
      <c r="G210" s="17"/>
      <c r="H210" s="17"/>
      <c r="I210" s="60"/>
      <c r="J210" s="45"/>
      <c r="K210" s="46"/>
      <c r="L210" s="60"/>
      <c r="M210" s="48"/>
      <c r="N210" s="74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3">
      <c r="A211" s="15"/>
      <c r="B211" s="44" t="s">
        <v>202</v>
      </c>
      <c r="C211" s="45"/>
      <c r="D211" s="45"/>
      <c r="E211" s="45"/>
      <c r="F211" s="46"/>
      <c r="G211" s="17"/>
      <c r="H211" s="17"/>
      <c r="I211" s="60"/>
      <c r="J211" s="45"/>
      <c r="K211" s="46"/>
      <c r="L211" s="60"/>
      <c r="M211" s="48"/>
      <c r="N211" s="74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3">
      <c r="A212" s="15"/>
      <c r="B212" s="44" t="s">
        <v>203</v>
      </c>
      <c r="C212" s="45"/>
      <c r="D212" s="45"/>
      <c r="E212" s="45"/>
      <c r="F212" s="46"/>
      <c r="G212" s="17"/>
      <c r="H212" s="17"/>
      <c r="I212" s="60"/>
      <c r="J212" s="45"/>
      <c r="K212" s="46"/>
      <c r="L212" s="60"/>
      <c r="M212" s="48"/>
      <c r="N212" s="74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3">
      <c r="A213" s="15"/>
      <c r="B213" s="44" t="s">
        <v>197</v>
      </c>
      <c r="C213" s="45"/>
      <c r="D213" s="45"/>
      <c r="E213" s="45"/>
      <c r="F213" s="46"/>
      <c r="G213" s="17"/>
      <c r="H213" s="17"/>
      <c r="I213" s="60"/>
      <c r="J213" s="45"/>
      <c r="K213" s="46"/>
      <c r="L213" s="60"/>
      <c r="M213" s="48"/>
      <c r="N213" s="74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3">
      <c r="A214" s="15">
        <v>9</v>
      </c>
      <c r="B214" s="53" t="s">
        <v>204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7"/>
      <c r="N214" s="74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3">
      <c r="A215" s="15" t="s">
        <v>297</v>
      </c>
      <c r="B215" s="53" t="s">
        <v>206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7"/>
      <c r="N215" s="74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3">
      <c r="A216" s="15"/>
      <c r="B216" s="104" t="s">
        <v>207</v>
      </c>
      <c r="C216" s="65"/>
      <c r="D216" s="65"/>
      <c r="E216" s="65"/>
      <c r="F216" s="66"/>
      <c r="G216" s="30" t="s">
        <v>38</v>
      </c>
      <c r="H216" s="30" t="s">
        <v>39</v>
      </c>
      <c r="I216" s="170"/>
      <c r="J216" s="139"/>
      <c r="K216" s="139"/>
      <c r="L216" s="139"/>
      <c r="M216" s="140"/>
      <c r="N216" s="74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3">
      <c r="A217" s="15"/>
      <c r="B217" s="70"/>
      <c r="C217" s="71"/>
      <c r="D217" s="71"/>
      <c r="E217" s="71"/>
      <c r="F217" s="72"/>
      <c r="G217" s="17"/>
      <c r="H217" s="17"/>
      <c r="I217" s="141"/>
      <c r="J217" s="142"/>
      <c r="K217" s="142"/>
      <c r="L217" s="142"/>
      <c r="M217" s="143"/>
      <c r="N217" s="74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3">
      <c r="A218" s="15" t="s">
        <v>306</v>
      </c>
      <c r="B218" s="53" t="s">
        <v>209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7"/>
      <c r="N218" s="74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3">
      <c r="A219" s="15"/>
      <c r="B219" s="153" t="s">
        <v>210</v>
      </c>
      <c r="C219" s="171" t="s">
        <v>38</v>
      </c>
      <c r="D219" s="171" t="s">
        <v>39</v>
      </c>
      <c r="E219" s="56" t="s">
        <v>211</v>
      </c>
      <c r="F219" s="55"/>
      <c r="G219" s="56" t="s">
        <v>212</v>
      </c>
      <c r="H219" s="54"/>
      <c r="I219" s="55"/>
      <c r="J219" s="56" t="s">
        <v>213</v>
      </c>
      <c r="K219" s="55"/>
      <c r="L219" s="31" t="s">
        <v>214</v>
      </c>
      <c r="M219" s="172" t="s">
        <v>74</v>
      </c>
      <c r="N219" s="74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3">
      <c r="A220" s="15"/>
      <c r="B220" s="154"/>
      <c r="C220" s="156"/>
      <c r="D220" s="156"/>
      <c r="E220" s="31" t="s">
        <v>215</v>
      </c>
      <c r="F220" s="31" t="s">
        <v>216</v>
      </c>
      <c r="G220" s="31" t="s">
        <v>217</v>
      </c>
      <c r="H220" s="31" t="s">
        <v>218</v>
      </c>
      <c r="I220" s="31" t="s">
        <v>219</v>
      </c>
      <c r="J220" s="30" t="s">
        <v>38</v>
      </c>
      <c r="K220" s="30" t="s">
        <v>39</v>
      </c>
      <c r="L220" s="31" t="s">
        <v>220</v>
      </c>
      <c r="M220" s="173"/>
      <c r="N220" s="74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3" x14ac:dyDescent="0.3">
      <c r="A221" s="15"/>
      <c r="B221" s="34" t="s">
        <v>221</v>
      </c>
      <c r="C221" s="17"/>
      <c r="D221" s="17"/>
      <c r="E221" s="20"/>
      <c r="F221" s="20"/>
      <c r="G221" s="17"/>
      <c r="H221" s="17"/>
      <c r="I221" s="20"/>
      <c r="J221" s="20"/>
      <c r="K221" s="20"/>
      <c r="L221" s="17"/>
      <c r="M221" s="37"/>
      <c r="N221" s="74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3">
      <c r="A222" s="15"/>
      <c r="B222" s="34" t="s">
        <v>222</v>
      </c>
      <c r="C222" s="17"/>
      <c r="D222" s="17"/>
      <c r="E222" s="20"/>
      <c r="F222" s="20"/>
      <c r="G222" s="17"/>
      <c r="H222" s="17"/>
      <c r="I222" s="20"/>
      <c r="J222" s="20"/>
      <c r="K222" s="20"/>
      <c r="L222" s="20"/>
      <c r="M222" s="38"/>
      <c r="N222" s="74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3" x14ac:dyDescent="0.3">
      <c r="A223" s="15"/>
      <c r="B223" s="34" t="s">
        <v>223</v>
      </c>
      <c r="C223" s="17"/>
      <c r="D223" s="17"/>
      <c r="E223" s="20"/>
      <c r="F223" s="20"/>
      <c r="G223" s="17"/>
      <c r="H223" s="17"/>
      <c r="I223" s="17"/>
      <c r="J223" s="20"/>
      <c r="K223" s="17"/>
      <c r="L223" s="20"/>
      <c r="M223" s="37"/>
      <c r="N223" s="74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3">
      <c r="A224" s="15" t="s">
        <v>309</v>
      </c>
      <c r="B224" s="104" t="s">
        <v>225</v>
      </c>
      <c r="C224" s="65"/>
      <c r="D224" s="65"/>
      <c r="E224" s="65"/>
      <c r="F224" s="66"/>
      <c r="G224" s="30" t="s">
        <v>38</v>
      </c>
      <c r="H224" s="30" t="s">
        <v>39</v>
      </c>
      <c r="I224" s="170"/>
      <c r="J224" s="139"/>
      <c r="K224" s="139"/>
      <c r="L224" s="139"/>
      <c r="M224" s="140"/>
      <c r="N224" s="74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3">
      <c r="A225" s="15"/>
      <c r="B225" s="70"/>
      <c r="C225" s="71"/>
      <c r="D225" s="71"/>
      <c r="E225" s="71"/>
      <c r="F225" s="72"/>
      <c r="G225" s="17"/>
      <c r="H225" s="17"/>
      <c r="I225" s="141"/>
      <c r="J225" s="142"/>
      <c r="K225" s="142"/>
      <c r="L225" s="142"/>
      <c r="M225" s="143"/>
      <c r="N225" s="74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3">
      <c r="A226" s="15" t="s">
        <v>325</v>
      </c>
      <c r="B226" s="167" t="s">
        <v>227</v>
      </c>
      <c r="C226" s="65"/>
      <c r="D226" s="66"/>
      <c r="E226" s="155" t="s">
        <v>228</v>
      </c>
      <c r="F226" s="56" t="s">
        <v>229</v>
      </c>
      <c r="G226" s="55"/>
      <c r="H226" s="56" t="s">
        <v>230</v>
      </c>
      <c r="I226" s="55"/>
      <c r="J226" s="56" t="s">
        <v>231</v>
      </c>
      <c r="K226" s="55"/>
      <c r="L226" s="174" t="s">
        <v>74</v>
      </c>
      <c r="M226" s="82"/>
      <c r="N226" s="74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3">
      <c r="A227" s="15"/>
      <c r="B227" s="70"/>
      <c r="C227" s="71"/>
      <c r="D227" s="72"/>
      <c r="E227" s="156"/>
      <c r="F227" s="30" t="s">
        <v>38</v>
      </c>
      <c r="G227" s="30" t="s">
        <v>39</v>
      </c>
      <c r="H227" s="30" t="s">
        <v>38</v>
      </c>
      <c r="I227" s="30" t="s">
        <v>39</v>
      </c>
      <c r="J227" s="30" t="s">
        <v>38</v>
      </c>
      <c r="K227" s="30" t="s">
        <v>39</v>
      </c>
      <c r="L227" s="150"/>
      <c r="M227" s="120"/>
      <c r="N227" s="74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" customHeight="1" x14ac:dyDescent="0.3">
      <c r="A228" s="15"/>
      <c r="B228" s="49" t="s">
        <v>232</v>
      </c>
      <c r="C228" s="45"/>
      <c r="D228" s="46"/>
      <c r="E228" s="20"/>
      <c r="F228" s="17"/>
      <c r="G228" s="17"/>
      <c r="H228" s="17"/>
      <c r="I228" s="17"/>
      <c r="J228" s="19"/>
      <c r="K228" s="20"/>
      <c r="L228" s="175"/>
      <c r="M228" s="140"/>
      <c r="N228" s="74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3">
      <c r="A229" s="15"/>
      <c r="B229" s="49" t="s">
        <v>233</v>
      </c>
      <c r="C229" s="45"/>
      <c r="D229" s="46"/>
      <c r="E229" s="17"/>
      <c r="F229" s="17"/>
      <c r="G229" s="17"/>
      <c r="H229" s="17"/>
      <c r="I229" s="17"/>
      <c r="J229" s="19"/>
      <c r="K229" s="20"/>
      <c r="L229" s="141"/>
      <c r="M229" s="143"/>
      <c r="N229" s="74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" customHeight="1" x14ac:dyDescent="0.3">
      <c r="A230" s="15" t="s">
        <v>327</v>
      </c>
      <c r="B230" s="64" t="s">
        <v>235</v>
      </c>
      <c r="C230" s="65"/>
      <c r="D230" s="65"/>
      <c r="E230" s="65"/>
      <c r="F230" s="66"/>
      <c r="G230" s="30" t="s">
        <v>38</v>
      </c>
      <c r="H230" s="30" t="s">
        <v>39</v>
      </c>
      <c r="I230" s="138"/>
      <c r="J230" s="139"/>
      <c r="K230" s="139"/>
      <c r="L230" s="139"/>
      <c r="M230" s="140"/>
      <c r="N230" s="74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3">
      <c r="A231" s="15"/>
      <c r="B231" s="70"/>
      <c r="C231" s="71"/>
      <c r="D231" s="71"/>
      <c r="E231" s="71"/>
      <c r="F231" s="72"/>
      <c r="G231" s="19"/>
      <c r="H231" s="17"/>
      <c r="I231" s="141"/>
      <c r="J231" s="142"/>
      <c r="K231" s="142"/>
      <c r="L231" s="142"/>
      <c r="M231" s="143"/>
      <c r="N231" s="74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3">
      <c r="A232" s="15" t="s">
        <v>679</v>
      </c>
      <c r="B232" s="53" t="s">
        <v>237</v>
      </c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7"/>
      <c r="N232" s="74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3">
      <c r="A233" s="15"/>
      <c r="B233" s="90" t="s">
        <v>238</v>
      </c>
      <c r="C233" s="54"/>
      <c r="D233" s="54"/>
      <c r="E233" s="54"/>
      <c r="F233" s="55"/>
      <c r="G233" s="30" t="s">
        <v>38</v>
      </c>
      <c r="H233" s="30" t="s">
        <v>39</v>
      </c>
      <c r="I233" s="187"/>
      <c r="J233" s="188"/>
      <c r="K233" s="188"/>
      <c r="L233" s="188"/>
      <c r="M233" s="189"/>
      <c r="N233" s="74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3">
      <c r="A234" s="15"/>
      <c r="B234" s="44" t="s">
        <v>221</v>
      </c>
      <c r="C234" s="45"/>
      <c r="D234" s="45"/>
      <c r="E234" s="45"/>
      <c r="F234" s="46"/>
      <c r="G234" s="19"/>
      <c r="H234" s="17"/>
      <c r="I234" s="190"/>
      <c r="J234" s="191"/>
      <c r="K234" s="191"/>
      <c r="L234" s="191"/>
      <c r="M234" s="192"/>
      <c r="N234" s="74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3">
      <c r="A235" s="15"/>
      <c r="B235" s="44" t="s">
        <v>223</v>
      </c>
      <c r="C235" s="45"/>
      <c r="D235" s="45"/>
      <c r="E235" s="45"/>
      <c r="F235" s="46"/>
      <c r="G235" s="17"/>
      <c r="H235" s="17"/>
      <c r="I235" s="190"/>
      <c r="J235" s="191"/>
      <c r="K235" s="191"/>
      <c r="L235" s="191"/>
      <c r="M235" s="192"/>
      <c r="N235" s="74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3">
      <c r="A236" s="15"/>
      <c r="B236" s="44" t="s">
        <v>239</v>
      </c>
      <c r="C236" s="45"/>
      <c r="D236" s="45"/>
      <c r="E236" s="45"/>
      <c r="F236" s="46"/>
      <c r="G236" s="17"/>
      <c r="H236" s="17"/>
      <c r="I236" s="190"/>
      <c r="J236" s="191"/>
      <c r="K236" s="191"/>
      <c r="L236" s="191"/>
      <c r="M236" s="192"/>
      <c r="N236" s="74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3">
      <c r="A237" s="15"/>
      <c r="B237" s="44" t="s">
        <v>240</v>
      </c>
      <c r="C237" s="45"/>
      <c r="D237" s="45"/>
      <c r="E237" s="45"/>
      <c r="F237" s="46"/>
      <c r="G237" s="17"/>
      <c r="H237" s="17"/>
      <c r="I237" s="193"/>
      <c r="J237" s="194"/>
      <c r="K237" s="194"/>
      <c r="L237" s="194"/>
      <c r="M237" s="195"/>
      <c r="N237" s="74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3">
      <c r="A238" s="15" t="s">
        <v>680</v>
      </c>
      <c r="B238" s="53" t="s">
        <v>242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7"/>
      <c r="N238" s="74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30" customHeight="1" x14ac:dyDescent="0.3">
      <c r="A239" s="15"/>
      <c r="B239" s="167" t="s">
        <v>227</v>
      </c>
      <c r="C239" s="65"/>
      <c r="D239" s="66"/>
      <c r="E239" s="155" t="s">
        <v>98</v>
      </c>
      <c r="F239" s="56" t="s">
        <v>229</v>
      </c>
      <c r="G239" s="55"/>
      <c r="H239" s="56" t="s">
        <v>230</v>
      </c>
      <c r="I239" s="55"/>
      <c r="J239" s="56" t="s">
        <v>231</v>
      </c>
      <c r="K239" s="55"/>
      <c r="L239" s="174" t="s">
        <v>74</v>
      </c>
      <c r="M239" s="82"/>
      <c r="N239" s="74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3">
      <c r="A240" s="15"/>
      <c r="B240" s="70"/>
      <c r="C240" s="71"/>
      <c r="D240" s="72"/>
      <c r="E240" s="156"/>
      <c r="F240" s="30" t="s">
        <v>38</v>
      </c>
      <c r="G240" s="30" t="s">
        <v>39</v>
      </c>
      <c r="H240" s="30" t="s">
        <v>38</v>
      </c>
      <c r="I240" s="30" t="s">
        <v>39</v>
      </c>
      <c r="J240" s="30" t="s">
        <v>38</v>
      </c>
      <c r="K240" s="30" t="s">
        <v>39</v>
      </c>
      <c r="L240" s="150"/>
      <c r="M240" s="120"/>
      <c r="N240" s="74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3" x14ac:dyDescent="0.3">
      <c r="A241" s="15"/>
      <c r="B241" s="49" t="s">
        <v>243</v>
      </c>
      <c r="C241" s="45"/>
      <c r="D241" s="46"/>
      <c r="E241" s="17"/>
      <c r="F241" s="17"/>
      <c r="G241" s="17"/>
      <c r="H241" s="17"/>
      <c r="I241" s="17"/>
      <c r="J241" s="19"/>
      <c r="K241" s="17"/>
      <c r="L241" s="60"/>
      <c r="M241" s="48"/>
      <c r="N241" s="74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3" x14ac:dyDescent="0.3">
      <c r="A242" s="15"/>
      <c r="B242" s="49" t="s">
        <v>244</v>
      </c>
      <c r="C242" s="45"/>
      <c r="D242" s="46"/>
      <c r="E242" s="17"/>
      <c r="F242" s="17"/>
      <c r="G242" s="17"/>
      <c r="H242" s="17"/>
      <c r="I242" s="17"/>
      <c r="J242" s="19"/>
      <c r="K242" s="17"/>
      <c r="L242" s="60"/>
      <c r="M242" s="48"/>
      <c r="N242" s="74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3" x14ac:dyDescent="0.3">
      <c r="A243" s="15"/>
      <c r="B243" s="49" t="s">
        <v>245</v>
      </c>
      <c r="C243" s="45"/>
      <c r="D243" s="46"/>
      <c r="E243" s="17"/>
      <c r="F243" s="17"/>
      <c r="G243" s="17"/>
      <c r="H243" s="17"/>
      <c r="I243" s="17"/>
      <c r="J243" s="19"/>
      <c r="K243" s="17"/>
      <c r="L243" s="60"/>
      <c r="M243" s="48"/>
      <c r="N243" s="74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9.5" customHeight="1" x14ac:dyDescent="0.3">
      <c r="A244" s="15" t="s">
        <v>681</v>
      </c>
      <c r="B244" s="64" t="s">
        <v>247</v>
      </c>
      <c r="C244" s="65"/>
      <c r="D244" s="65"/>
      <c r="E244" s="65"/>
      <c r="F244" s="66"/>
      <c r="G244" s="30" t="s">
        <v>38</v>
      </c>
      <c r="H244" s="30" t="s">
        <v>39</v>
      </c>
      <c r="I244" s="176"/>
      <c r="J244" s="177"/>
      <c r="K244" s="177"/>
      <c r="L244" s="177"/>
      <c r="M244" s="178"/>
      <c r="N244" s="74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9.5" customHeight="1" x14ac:dyDescent="0.3">
      <c r="A245" s="15"/>
      <c r="B245" s="70"/>
      <c r="C245" s="71"/>
      <c r="D245" s="71"/>
      <c r="E245" s="71"/>
      <c r="F245" s="72"/>
      <c r="G245" s="17"/>
      <c r="H245" s="17"/>
      <c r="I245" s="179"/>
      <c r="J245" s="180"/>
      <c r="K245" s="180"/>
      <c r="L245" s="180"/>
      <c r="M245" s="181"/>
      <c r="N245" s="74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3">
      <c r="A246" s="15" t="s">
        <v>682</v>
      </c>
      <c r="B246" s="90" t="s">
        <v>248</v>
      </c>
      <c r="C246" s="54"/>
      <c r="D246" s="54"/>
      <c r="E246" s="54"/>
      <c r="F246" s="55"/>
      <c r="G246" s="30" t="s">
        <v>38</v>
      </c>
      <c r="H246" s="30" t="s">
        <v>39</v>
      </c>
      <c r="I246" s="73" t="s">
        <v>74</v>
      </c>
      <c r="J246" s="54"/>
      <c r="K246" s="54"/>
      <c r="L246" s="54"/>
      <c r="M246" s="57"/>
      <c r="N246" s="74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3">
      <c r="A247" s="15"/>
      <c r="B247" s="44" t="s">
        <v>249</v>
      </c>
      <c r="C247" s="45"/>
      <c r="D247" s="45"/>
      <c r="E247" s="45"/>
      <c r="F247" s="46"/>
      <c r="G247" s="20"/>
      <c r="H247" s="17"/>
      <c r="I247" s="60"/>
      <c r="J247" s="45"/>
      <c r="K247" s="45"/>
      <c r="L247" s="45"/>
      <c r="M247" s="48"/>
      <c r="N247" s="74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3">
      <c r="A248" s="15"/>
      <c r="B248" s="44" t="s">
        <v>250</v>
      </c>
      <c r="C248" s="45"/>
      <c r="D248" s="45"/>
      <c r="E248" s="45"/>
      <c r="F248" s="46"/>
      <c r="G248" s="20"/>
      <c r="H248" s="17"/>
      <c r="I248" s="60"/>
      <c r="J248" s="45"/>
      <c r="K248" s="45"/>
      <c r="L248" s="45"/>
      <c r="M248" s="48"/>
      <c r="N248" s="74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3">
      <c r="A249" s="15"/>
      <c r="B249" s="44" t="s">
        <v>251</v>
      </c>
      <c r="C249" s="45"/>
      <c r="D249" s="45"/>
      <c r="E249" s="45"/>
      <c r="F249" s="46"/>
      <c r="G249" s="20"/>
      <c r="H249" s="17"/>
      <c r="I249" s="60"/>
      <c r="J249" s="45"/>
      <c r="K249" s="45"/>
      <c r="L249" s="45"/>
      <c r="M249" s="48"/>
      <c r="N249" s="74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3">
      <c r="A250" s="15"/>
      <c r="B250" s="44" t="s">
        <v>252</v>
      </c>
      <c r="C250" s="45"/>
      <c r="D250" s="45"/>
      <c r="E250" s="45"/>
      <c r="F250" s="46"/>
      <c r="G250" s="20"/>
      <c r="H250" s="17"/>
      <c r="I250" s="60"/>
      <c r="J250" s="45"/>
      <c r="K250" s="45"/>
      <c r="L250" s="45"/>
      <c r="M250" s="48"/>
      <c r="N250" s="74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3">
      <c r="A251" s="15"/>
      <c r="B251" s="44" t="s">
        <v>253</v>
      </c>
      <c r="C251" s="45"/>
      <c r="D251" s="45"/>
      <c r="E251" s="45"/>
      <c r="F251" s="46"/>
      <c r="G251" s="20"/>
      <c r="H251" s="17"/>
      <c r="I251" s="60"/>
      <c r="J251" s="45"/>
      <c r="K251" s="45"/>
      <c r="L251" s="45"/>
      <c r="M251" s="48"/>
      <c r="N251" s="74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3">
      <c r="A252" s="15" t="s">
        <v>683</v>
      </c>
      <c r="B252" s="53" t="s">
        <v>254</v>
      </c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7"/>
      <c r="N252" s="74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32.25" customHeight="1" x14ac:dyDescent="0.3">
      <c r="A253" s="15" t="s">
        <v>685</v>
      </c>
      <c r="B253" s="147" t="s">
        <v>255</v>
      </c>
      <c r="C253" s="54"/>
      <c r="D253" s="54"/>
      <c r="E253" s="54"/>
      <c r="F253" s="55"/>
      <c r="G253" s="186"/>
      <c r="H253" s="45"/>
      <c r="I253" s="45"/>
      <c r="J253" s="45"/>
      <c r="K253" s="45"/>
      <c r="L253" s="45"/>
      <c r="M253" s="48"/>
      <c r="N253" s="74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32.25" customHeight="1" x14ac:dyDescent="0.3">
      <c r="A254" s="15" t="s">
        <v>684</v>
      </c>
      <c r="B254" s="147" t="s">
        <v>256</v>
      </c>
      <c r="C254" s="54"/>
      <c r="D254" s="54"/>
      <c r="E254" s="54"/>
      <c r="F254" s="55"/>
      <c r="G254" s="186"/>
      <c r="H254" s="45"/>
      <c r="I254" s="45"/>
      <c r="J254" s="45"/>
      <c r="K254" s="45"/>
      <c r="L254" s="45"/>
      <c r="M254" s="48"/>
      <c r="N254" s="74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43.5" customHeight="1" x14ac:dyDescent="0.3">
      <c r="A255" s="15" t="s">
        <v>686</v>
      </c>
      <c r="B255" s="147" t="s">
        <v>257</v>
      </c>
      <c r="C255" s="54"/>
      <c r="D255" s="54"/>
      <c r="E255" s="54"/>
      <c r="F255" s="55"/>
      <c r="G255" s="186"/>
      <c r="H255" s="45"/>
      <c r="I255" s="45"/>
      <c r="J255" s="45"/>
      <c r="K255" s="45"/>
      <c r="L255" s="45"/>
      <c r="M255" s="48"/>
      <c r="N255" s="74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32.25" customHeight="1" x14ac:dyDescent="0.3">
      <c r="A256" s="15" t="s">
        <v>687</v>
      </c>
      <c r="B256" s="147" t="s">
        <v>258</v>
      </c>
      <c r="C256" s="54"/>
      <c r="D256" s="54"/>
      <c r="E256" s="54"/>
      <c r="F256" s="55"/>
      <c r="G256" s="186"/>
      <c r="H256" s="45"/>
      <c r="I256" s="45"/>
      <c r="J256" s="45"/>
      <c r="K256" s="45"/>
      <c r="L256" s="45"/>
      <c r="M256" s="48"/>
      <c r="N256" s="74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3">
      <c r="A257" s="15" t="s">
        <v>688</v>
      </c>
      <c r="B257" s="90" t="s">
        <v>259</v>
      </c>
      <c r="C257" s="54"/>
      <c r="D257" s="54"/>
      <c r="E257" s="54"/>
      <c r="F257" s="55"/>
      <c r="G257" s="73" t="s">
        <v>260</v>
      </c>
      <c r="H257" s="54"/>
      <c r="I257" s="54"/>
      <c r="J257" s="55"/>
      <c r="K257" s="73" t="s">
        <v>261</v>
      </c>
      <c r="L257" s="54"/>
      <c r="M257" s="57"/>
      <c r="N257" s="74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3">
      <c r="A258" s="15"/>
      <c r="B258" s="44" t="s">
        <v>249</v>
      </c>
      <c r="C258" s="45"/>
      <c r="D258" s="45"/>
      <c r="E258" s="45"/>
      <c r="F258" s="46"/>
      <c r="G258" s="60"/>
      <c r="H258" s="45"/>
      <c r="I258" s="45"/>
      <c r="J258" s="46"/>
      <c r="K258" s="186"/>
      <c r="L258" s="45"/>
      <c r="M258" s="48"/>
      <c r="N258" s="74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3">
      <c r="A259" s="15"/>
      <c r="B259" s="44" t="s">
        <v>250</v>
      </c>
      <c r="C259" s="45"/>
      <c r="D259" s="45"/>
      <c r="E259" s="45"/>
      <c r="F259" s="46"/>
      <c r="G259" s="60"/>
      <c r="H259" s="45"/>
      <c r="I259" s="45"/>
      <c r="J259" s="46"/>
      <c r="K259" s="186"/>
      <c r="L259" s="45"/>
      <c r="M259" s="48"/>
      <c r="N259" s="74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3">
      <c r="A260" s="15"/>
      <c r="B260" s="44" t="s">
        <v>252</v>
      </c>
      <c r="C260" s="45"/>
      <c r="D260" s="45"/>
      <c r="E260" s="45"/>
      <c r="F260" s="46"/>
      <c r="G260" s="60"/>
      <c r="H260" s="45"/>
      <c r="I260" s="45"/>
      <c r="J260" s="46"/>
      <c r="K260" s="186"/>
      <c r="L260" s="45"/>
      <c r="M260" s="48"/>
      <c r="N260" s="74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3">
      <c r="A261" s="15" t="s">
        <v>689</v>
      </c>
      <c r="B261" s="53" t="s">
        <v>262</v>
      </c>
      <c r="C261" s="54"/>
      <c r="D261" s="54"/>
      <c r="E261" s="54"/>
      <c r="F261" s="55"/>
      <c r="G261" s="30" t="s">
        <v>38</v>
      </c>
      <c r="H261" s="30" t="s">
        <v>39</v>
      </c>
      <c r="I261" s="73" t="s">
        <v>74</v>
      </c>
      <c r="J261" s="54"/>
      <c r="K261" s="54"/>
      <c r="L261" s="54"/>
      <c r="M261" s="57"/>
      <c r="N261" s="74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3">
      <c r="A262" s="15"/>
      <c r="B262" s="44" t="s">
        <v>263</v>
      </c>
      <c r="C262" s="45"/>
      <c r="D262" s="45"/>
      <c r="E262" s="45"/>
      <c r="F262" s="46"/>
      <c r="G262" s="17"/>
      <c r="H262" s="17"/>
      <c r="I262" s="60"/>
      <c r="J262" s="45"/>
      <c r="K262" s="45"/>
      <c r="L262" s="45"/>
      <c r="M262" s="48"/>
      <c r="N262" s="74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3">
      <c r="A263" s="15"/>
      <c r="B263" s="44" t="s">
        <v>215</v>
      </c>
      <c r="C263" s="45"/>
      <c r="D263" s="45"/>
      <c r="E263" s="45"/>
      <c r="F263" s="46"/>
      <c r="G263" s="17"/>
      <c r="H263" s="17"/>
      <c r="I263" s="60"/>
      <c r="J263" s="45"/>
      <c r="K263" s="45"/>
      <c r="L263" s="45"/>
      <c r="M263" s="48"/>
      <c r="N263" s="74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3">
      <c r="A264" s="15"/>
      <c r="B264" s="44" t="s">
        <v>197</v>
      </c>
      <c r="C264" s="45"/>
      <c r="D264" s="45"/>
      <c r="E264" s="45"/>
      <c r="F264" s="46"/>
      <c r="G264" s="17"/>
      <c r="H264" s="17"/>
      <c r="I264" s="60"/>
      <c r="J264" s="45"/>
      <c r="K264" s="45"/>
      <c r="L264" s="45"/>
      <c r="M264" s="48"/>
      <c r="N264" s="74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3">
      <c r="A265" s="15">
        <v>10</v>
      </c>
      <c r="B265" s="53" t="s">
        <v>264</v>
      </c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7"/>
      <c r="N265" s="74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3">
      <c r="A266" s="15" t="s">
        <v>330</v>
      </c>
      <c r="B266" s="64" t="s">
        <v>266</v>
      </c>
      <c r="C266" s="65"/>
      <c r="D266" s="65"/>
      <c r="E266" s="65"/>
      <c r="F266" s="66"/>
      <c r="G266" s="30" t="s">
        <v>38</v>
      </c>
      <c r="H266" s="30" t="s">
        <v>39</v>
      </c>
      <c r="I266" s="182"/>
      <c r="J266" s="139"/>
      <c r="K266" s="139"/>
      <c r="L266" s="139"/>
      <c r="M266" s="140"/>
      <c r="N266" s="74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3">
      <c r="A267" s="15"/>
      <c r="B267" s="70"/>
      <c r="C267" s="71"/>
      <c r="D267" s="71"/>
      <c r="E267" s="71"/>
      <c r="F267" s="72"/>
      <c r="G267" s="17"/>
      <c r="H267" s="17"/>
      <c r="I267" s="183"/>
      <c r="J267" s="184"/>
      <c r="K267" s="184"/>
      <c r="L267" s="184"/>
      <c r="M267" s="185"/>
      <c r="N267" s="74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3">
      <c r="A268" s="15" t="s">
        <v>332</v>
      </c>
      <c r="B268" s="147" t="s">
        <v>268</v>
      </c>
      <c r="C268" s="54"/>
      <c r="D268" s="54"/>
      <c r="E268" s="54"/>
      <c r="F268" s="55"/>
      <c r="G268" s="17"/>
      <c r="H268" s="17"/>
      <c r="I268" s="141"/>
      <c r="J268" s="142"/>
      <c r="K268" s="142"/>
      <c r="L268" s="142"/>
      <c r="M268" s="143"/>
      <c r="N268" s="74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3" x14ac:dyDescent="0.3">
      <c r="A269" s="15" t="s">
        <v>336</v>
      </c>
      <c r="B269" s="64" t="s">
        <v>270</v>
      </c>
      <c r="C269" s="65"/>
      <c r="D269" s="65"/>
      <c r="E269" s="65"/>
      <c r="F269" s="66"/>
      <c r="G269" s="171" t="s">
        <v>38</v>
      </c>
      <c r="H269" s="171" t="s">
        <v>39</v>
      </c>
      <c r="I269" s="171" t="s">
        <v>271</v>
      </c>
      <c r="J269" s="171" t="s">
        <v>190</v>
      </c>
      <c r="K269" s="73" t="s">
        <v>272</v>
      </c>
      <c r="L269" s="55"/>
      <c r="M269" s="172" t="s">
        <v>273</v>
      </c>
      <c r="N269" s="74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3">
      <c r="A270" s="15"/>
      <c r="B270" s="70"/>
      <c r="C270" s="71"/>
      <c r="D270" s="71"/>
      <c r="E270" s="71"/>
      <c r="F270" s="72"/>
      <c r="G270" s="156"/>
      <c r="H270" s="156"/>
      <c r="I270" s="156"/>
      <c r="J270" s="156"/>
      <c r="K270" s="30" t="s">
        <v>38</v>
      </c>
      <c r="L270" s="30" t="s">
        <v>39</v>
      </c>
      <c r="M270" s="173"/>
      <c r="N270" s="74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3">
      <c r="A271" s="15" t="s">
        <v>348</v>
      </c>
      <c r="B271" s="147" t="s">
        <v>275</v>
      </c>
      <c r="C271" s="54"/>
      <c r="D271" s="54"/>
      <c r="E271" s="54"/>
      <c r="F271" s="55"/>
      <c r="G271" s="21"/>
      <c r="H271" s="21"/>
      <c r="I271" s="21"/>
      <c r="J271" s="21"/>
      <c r="K271" s="21"/>
      <c r="L271" s="59"/>
      <c r="M271" s="48"/>
      <c r="N271" s="74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3">
      <c r="A272" s="15" t="s">
        <v>355</v>
      </c>
      <c r="B272" s="90" t="s">
        <v>277</v>
      </c>
      <c r="C272" s="54"/>
      <c r="D272" s="54"/>
      <c r="E272" s="54"/>
      <c r="F272" s="55"/>
      <c r="G272" s="21"/>
      <c r="H272" s="21"/>
      <c r="I272" s="21"/>
      <c r="J272" s="22"/>
      <c r="K272" s="21"/>
      <c r="L272" s="196"/>
      <c r="M272" s="48"/>
      <c r="N272" s="74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3">
      <c r="A273" s="15" t="s">
        <v>357</v>
      </c>
      <c r="B273" s="64" t="s">
        <v>279</v>
      </c>
      <c r="C273" s="65"/>
      <c r="D273" s="65"/>
      <c r="E273" s="65"/>
      <c r="F273" s="66"/>
      <c r="G273" s="30" t="s">
        <v>38</v>
      </c>
      <c r="H273" s="30" t="s">
        <v>39</v>
      </c>
      <c r="I273" s="73" t="s">
        <v>280</v>
      </c>
      <c r="J273" s="54"/>
      <c r="K273" s="54"/>
      <c r="L273" s="54"/>
      <c r="M273" s="57"/>
      <c r="N273" s="74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3">
      <c r="A274" s="15"/>
      <c r="B274" s="70"/>
      <c r="C274" s="71"/>
      <c r="D274" s="71"/>
      <c r="E274" s="71"/>
      <c r="F274" s="72"/>
      <c r="G274" s="17"/>
      <c r="H274" s="17"/>
      <c r="I274" s="60"/>
      <c r="J274" s="45"/>
      <c r="K274" s="45"/>
      <c r="L274" s="45"/>
      <c r="M274" s="48"/>
      <c r="N274" s="74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3">
      <c r="A275" s="15" t="s">
        <v>359</v>
      </c>
      <c r="B275" s="90" t="s">
        <v>282</v>
      </c>
      <c r="C275" s="54"/>
      <c r="D275" s="54"/>
      <c r="E275" s="54"/>
      <c r="F275" s="55"/>
      <c r="G275" s="30" t="s">
        <v>38</v>
      </c>
      <c r="H275" s="30" t="s">
        <v>39</v>
      </c>
      <c r="I275" s="138"/>
      <c r="J275" s="139"/>
      <c r="K275" s="139"/>
      <c r="L275" s="139"/>
      <c r="M275" s="140"/>
      <c r="N275" s="74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3">
      <c r="A276" s="15"/>
      <c r="B276" s="44" t="s">
        <v>283</v>
      </c>
      <c r="C276" s="45"/>
      <c r="D276" s="45"/>
      <c r="E276" s="45"/>
      <c r="F276" s="46"/>
      <c r="G276" s="17"/>
      <c r="H276" s="17"/>
      <c r="I276" s="183"/>
      <c r="J276" s="184"/>
      <c r="K276" s="184"/>
      <c r="L276" s="184"/>
      <c r="M276" s="185"/>
      <c r="N276" s="74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3">
      <c r="A277" s="15"/>
      <c r="B277" s="44" t="s">
        <v>284</v>
      </c>
      <c r="C277" s="45"/>
      <c r="D277" s="45"/>
      <c r="E277" s="45"/>
      <c r="F277" s="46"/>
      <c r="G277" s="17"/>
      <c r="H277" s="17"/>
      <c r="I277" s="183"/>
      <c r="J277" s="184"/>
      <c r="K277" s="184"/>
      <c r="L277" s="184"/>
      <c r="M277" s="185"/>
      <c r="N277" s="74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3">
      <c r="A278" s="15"/>
      <c r="B278" s="44" t="s">
        <v>285</v>
      </c>
      <c r="C278" s="45"/>
      <c r="D278" s="45"/>
      <c r="E278" s="45"/>
      <c r="F278" s="46"/>
      <c r="G278" s="17"/>
      <c r="H278" s="17"/>
      <c r="I278" s="183"/>
      <c r="J278" s="184"/>
      <c r="K278" s="184"/>
      <c r="L278" s="184"/>
      <c r="M278" s="185"/>
      <c r="N278" s="74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3">
      <c r="A279" s="15"/>
      <c r="B279" s="44" t="s">
        <v>286</v>
      </c>
      <c r="C279" s="45"/>
      <c r="D279" s="45"/>
      <c r="E279" s="45"/>
      <c r="F279" s="46"/>
      <c r="G279" s="17"/>
      <c r="H279" s="17"/>
      <c r="I279" s="141"/>
      <c r="J279" s="142"/>
      <c r="K279" s="142"/>
      <c r="L279" s="142"/>
      <c r="M279" s="143"/>
      <c r="N279" s="74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" customHeight="1" x14ac:dyDescent="0.3">
      <c r="A280" s="15" t="s">
        <v>366</v>
      </c>
      <c r="B280" s="64" t="s">
        <v>288</v>
      </c>
      <c r="C280" s="65"/>
      <c r="D280" s="65"/>
      <c r="E280" s="65"/>
      <c r="F280" s="66"/>
      <c r="G280" s="30" t="s">
        <v>38</v>
      </c>
      <c r="H280" s="30" t="s">
        <v>39</v>
      </c>
      <c r="I280" s="73" t="s">
        <v>178</v>
      </c>
      <c r="J280" s="54"/>
      <c r="K280" s="54"/>
      <c r="L280" s="54"/>
      <c r="M280" s="57"/>
      <c r="N280" s="74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3">
      <c r="A281" s="15"/>
      <c r="B281" s="70"/>
      <c r="C281" s="71"/>
      <c r="D281" s="71"/>
      <c r="E281" s="71"/>
      <c r="F281" s="72"/>
      <c r="G281" s="17"/>
      <c r="H281" s="17"/>
      <c r="I281" s="60"/>
      <c r="J281" s="45"/>
      <c r="K281" s="45"/>
      <c r="L281" s="45"/>
      <c r="M281" s="48"/>
      <c r="N281" s="74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" customHeight="1" x14ac:dyDescent="0.3">
      <c r="A282" s="15" t="s">
        <v>371</v>
      </c>
      <c r="B282" s="64" t="s">
        <v>290</v>
      </c>
      <c r="C282" s="65"/>
      <c r="D282" s="65"/>
      <c r="E282" s="65"/>
      <c r="F282" s="66"/>
      <c r="G282" s="30" t="s">
        <v>38</v>
      </c>
      <c r="H282" s="30" t="s">
        <v>39</v>
      </c>
      <c r="I282" s="197"/>
      <c r="J282" s="139"/>
      <c r="K282" s="139"/>
      <c r="L282" s="139"/>
      <c r="M282" s="140"/>
      <c r="N282" s="74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3">
      <c r="A283" s="15"/>
      <c r="B283" s="70"/>
      <c r="C283" s="71"/>
      <c r="D283" s="71"/>
      <c r="E283" s="71"/>
      <c r="F283" s="72"/>
      <c r="G283" s="17"/>
      <c r="H283" s="17"/>
      <c r="I283" s="141"/>
      <c r="J283" s="142"/>
      <c r="K283" s="142"/>
      <c r="L283" s="142"/>
      <c r="M283" s="143"/>
      <c r="N283" s="74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" customHeight="1" x14ac:dyDescent="0.3">
      <c r="A284" s="15"/>
      <c r="B284" s="64" t="s">
        <v>291</v>
      </c>
      <c r="C284" s="65"/>
      <c r="D284" s="65"/>
      <c r="E284" s="65"/>
      <c r="F284" s="66"/>
      <c r="G284" s="30" t="s">
        <v>38</v>
      </c>
      <c r="H284" s="30" t="s">
        <v>39</v>
      </c>
      <c r="I284" s="197"/>
      <c r="J284" s="139"/>
      <c r="K284" s="139"/>
      <c r="L284" s="139"/>
      <c r="M284" s="140"/>
      <c r="N284" s="74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3">
      <c r="A285" s="15"/>
      <c r="B285" s="70"/>
      <c r="C285" s="71"/>
      <c r="D285" s="71"/>
      <c r="E285" s="71"/>
      <c r="F285" s="72"/>
      <c r="G285" s="17"/>
      <c r="H285" s="17"/>
      <c r="I285" s="141"/>
      <c r="J285" s="142"/>
      <c r="K285" s="142"/>
      <c r="L285" s="142"/>
      <c r="M285" s="143"/>
      <c r="N285" s="74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" customHeight="1" x14ac:dyDescent="0.3">
      <c r="A286" s="15" t="s">
        <v>373</v>
      </c>
      <c r="B286" s="64" t="s">
        <v>293</v>
      </c>
      <c r="C286" s="65"/>
      <c r="D286" s="65"/>
      <c r="E286" s="65"/>
      <c r="F286" s="66"/>
      <c r="G286" s="30" t="s">
        <v>38</v>
      </c>
      <c r="H286" s="30" t="s">
        <v>39</v>
      </c>
      <c r="I286" s="197"/>
      <c r="J286" s="139"/>
      <c r="K286" s="139"/>
      <c r="L286" s="139"/>
      <c r="M286" s="140"/>
      <c r="N286" s="74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3">
      <c r="A287" s="15"/>
      <c r="B287" s="70"/>
      <c r="C287" s="71"/>
      <c r="D287" s="71"/>
      <c r="E287" s="71"/>
      <c r="F287" s="72"/>
      <c r="G287" s="17"/>
      <c r="H287" s="17"/>
      <c r="I287" s="141"/>
      <c r="J287" s="142"/>
      <c r="K287" s="142"/>
      <c r="L287" s="142"/>
      <c r="M287" s="143"/>
      <c r="N287" s="74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" customHeight="1" x14ac:dyDescent="0.3">
      <c r="A288" s="15" t="s">
        <v>375</v>
      </c>
      <c r="B288" s="64" t="s">
        <v>295</v>
      </c>
      <c r="C288" s="65"/>
      <c r="D288" s="65"/>
      <c r="E288" s="65"/>
      <c r="F288" s="66"/>
      <c r="G288" s="30" t="s">
        <v>38</v>
      </c>
      <c r="H288" s="30" t="s">
        <v>39</v>
      </c>
      <c r="I288" s="197"/>
      <c r="J288" s="139"/>
      <c r="K288" s="139"/>
      <c r="L288" s="139"/>
      <c r="M288" s="140"/>
      <c r="N288" s="74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3">
      <c r="A289" s="15"/>
      <c r="B289" s="70"/>
      <c r="C289" s="71"/>
      <c r="D289" s="71"/>
      <c r="E289" s="71"/>
      <c r="F289" s="72"/>
      <c r="G289" s="17"/>
      <c r="H289" s="17"/>
      <c r="I289" s="141"/>
      <c r="J289" s="142"/>
      <c r="K289" s="142"/>
      <c r="L289" s="142"/>
      <c r="M289" s="143"/>
      <c r="N289" s="74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3">
      <c r="A290" s="15">
        <v>11</v>
      </c>
      <c r="B290" s="53" t="s">
        <v>296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7"/>
      <c r="N290" s="74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3">
      <c r="A291" s="15" t="s">
        <v>384</v>
      </c>
      <c r="B291" s="81" t="s">
        <v>298</v>
      </c>
      <c r="C291" s="66"/>
      <c r="D291" s="73" t="s">
        <v>299</v>
      </c>
      <c r="E291" s="54"/>
      <c r="F291" s="54"/>
      <c r="G291" s="55"/>
      <c r="H291" s="174" t="s">
        <v>74</v>
      </c>
      <c r="I291" s="65"/>
      <c r="J291" s="65"/>
      <c r="K291" s="65"/>
      <c r="L291" s="65"/>
      <c r="M291" s="82"/>
      <c r="N291" s="74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3">
      <c r="A292" s="15"/>
      <c r="B292" s="70"/>
      <c r="C292" s="72"/>
      <c r="D292" s="30" t="s">
        <v>300</v>
      </c>
      <c r="E292" s="30" t="s">
        <v>301</v>
      </c>
      <c r="F292" s="30" t="s">
        <v>302</v>
      </c>
      <c r="G292" s="30" t="s">
        <v>303</v>
      </c>
      <c r="H292" s="150"/>
      <c r="I292" s="71"/>
      <c r="J292" s="71"/>
      <c r="K292" s="71"/>
      <c r="L292" s="71"/>
      <c r="M292" s="120"/>
      <c r="N292" s="74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3">
      <c r="A293" s="15"/>
      <c r="B293" s="159" t="s">
        <v>304</v>
      </c>
      <c r="C293" s="46"/>
      <c r="D293" s="17"/>
      <c r="E293" s="17"/>
      <c r="F293" s="17"/>
      <c r="G293" s="17"/>
      <c r="H293" s="60"/>
      <c r="I293" s="45"/>
      <c r="J293" s="45"/>
      <c r="K293" s="45"/>
      <c r="L293" s="45"/>
      <c r="M293" s="48"/>
      <c r="N293" s="74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3">
      <c r="A294" s="15"/>
      <c r="B294" s="159" t="s">
        <v>305</v>
      </c>
      <c r="C294" s="46"/>
      <c r="D294" s="17"/>
      <c r="E294" s="17"/>
      <c r="F294" s="17"/>
      <c r="G294" s="17"/>
      <c r="H294" s="60"/>
      <c r="I294" s="45"/>
      <c r="J294" s="45"/>
      <c r="K294" s="45"/>
      <c r="L294" s="45"/>
      <c r="M294" s="48"/>
      <c r="N294" s="74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3">
      <c r="A295" s="15" t="s">
        <v>386</v>
      </c>
      <c r="B295" s="64" t="s">
        <v>307</v>
      </c>
      <c r="C295" s="65"/>
      <c r="D295" s="65"/>
      <c r="E295" s="65"/>
      <c r="F295" s="66"/>
      <c r="G295" s="30" t="s">
        <v>38</v>
      </c>
      <c r="H295" s="30" t="s">
        <v>39</v>
      </c>
      <c r="I295" s="198" t="s">
        <v>308</v>
      </c>
      <c r="J295" s="45"/>
      <c r="K295" s="45"/>
      <c r="L295" s="45"/>
      <c r="M295" s="48"/>
      <c r="N295" s="74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3">
      <c r="A296" s="15"/>
      <c r="B296" s="70"/>
      <c r="C296" s="71"/>
      <c r="D296" s="71"/>
      <c r="E296" s="71"/>
      <c r="F296" s="72"/>
      <c r="G296" s="22"/>
      <c r="H296" s="21"/>
      <c r="I296" s="199"/>
      <c r="J296" s="45"/>
      <c r="K296" s="45"/>
      <c r="L296" s="45"/>
      <c r="M296" s="48"/>
      <c r="N296" s="74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3">
      <c r="A297" s="15" t="s">
        <v>690</v>
      </c>
      <c r="B297" s="144" t="s">
        <v>310</v>
      </c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7"/>
      <c r="N297" s="74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" customHeight="1" x14ac:dyDescent="0.3">
      <c r="A298" s="15"/>
      <c r="B298" s="167" t="s">
        <v>210</v>
      </c>
      <c r="C298" s="65"/>
      <c r="D298" s="66"/>
      <c r="E298" s="149" t="s">
        <v>311</v>
      </c>
      <c r="F298" s="65"/>
      <c r="G298" s="66"/>
      <c r="H298" s="56" t="s">
        <v>312</v>
      </c>
      <c r="I298" s="54"/>
      <c r="J298" s="54"/>
      <c r="K298" s="55"/>
      <c r="L298" s="174" t="s">
        <v>74</v>
      </c>
      <c r="M298" s="82"/>
      <c r="N298" s="74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3">
      <c r="A299" s="15"/>
      <c r="B299" s="70"/>
      <c r="C299" s="71"/>
      <c r="D299" s="72"/>
      <c r="E299" s="150"/>
      <c r="F299" s="71"/>
      <c r="G299" s="72"/>
      <c r="H299" s="31" t="s">
        <v>313</v>
      </c>
      <c r="I299" s="31" t="s">
        <v>314</v>
      </c>
      <c r="J299" s="31" t="s">
        <v>315</v>
      </c>
      <c r="K299" s="31" t="s">
        <v>214</v>
      </c>
      <c r="L299" s="150"/>
      <c r="M299" s="120"/>
      <c r="N299" s="74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3">
      <c r="A300" s="15"/>
      <c r="B300" s="159" t="s">
        <v>316</v>
      </c>
      <c r="C300" s="45"/>
      <c r="D300" s="46"/>
      <c r="E300" s="59" t="s">
        <v>317</v>
      </c>
      <c r="F300" s="45"/>
      <c r="G300" s="46"/>
      <c r="H300" s="17"/>
      <c r="I300" s="17"/>
      <c r="J300" s="17"/>
      <c r="K300" s="17"/>
      <c r="L300" s="60"/>
      <c r="M300" s="48"/>
      <c r="N300" s="74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3">
      <c r="A301" s="15"/>
      <c r="B301" s="159" t="s">
        <v>318</v>
      </c>
      <c r="C301" s="45"/>
      <c r="D301" s="46"/>
      <c r="E301" s="59" t="s">
        <v>319</v>
      </c>
      <c r="F301" s="45"/>
      <c r="G301" s="46"/>
      <c r="H301" s="17"/>
      <c r="I301" s="17"/>
      <c r="J301" s="17"/>
      <c r="K301" s="17"/>
      <c r="L301" s="60"/>
      <c r="M301" s="48"/>
      <c r="N301" s="74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3">
      <c r="A302" s="15"/>
      <c r="B302" s="159" t="s">
        <v>320</v>
      </c>
      <c r="C302" s="45"/>
      <c r="D302" s="46"/>
      <c r="E302" s="60" t="s">
        <v>321</v>
      </c>
      <c r="F302" s="45"/>
      <c r="G302" s="46"/>
      <c r="H302" s="17"/>
      <c r="I302" s="17"/>
      <c r="J302" s="17"/>
      <c r="K302" s="17"/>
      <c r="L302" s="60"/>
      <c r="M302" s="48"/>
      <c r="N302" s="74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3">
      <c r="A303" s="15"/>
      <c r="B303" s="159" t="s">
        <v>322</v>
      </c>
      <c r="C303" s="45"/>
      <c r="D303" s="46"/>
      <c r="E303" s="60" t="s">
        <v>323</v>
      </c>
      <c r="F303" s="45"/>
      <c r="G303" s="46"/>
      <c r="H303" s="17"/>
      <c r="I303" s="17"/>
      <c r="J303" s="17"/>
      <c r="K303" s="17"/>
      <c r="L303" s="60"/>
      <c r="M303" s="48"/>
      <c r="N303" s="74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3">
      <c r="A304" s="15"/>
      <c r="B304" s="159" t="s">
        <v>324</v>
      </c>
      <c r="C304" s="45"/>
      <c r="D304" s="46"/>
      <c r="E304" s="60"/>
      <c r="F304" s="45"/>
      <c r="G304" s="46"/>
      <c r="H304" s="17"/>
      <c r="I304" s="17"/>
      <c r="J304" s="17"/>
      <c r="K304" s="20"/>
      <c r="L304" s="60"/>
      <c r="M304" s="48"/>
      <c r="N304" s="74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3">
      <c r="A305" s="15" t="s">
        <v>691</v>
      </c>
      <c r="B305" s="104" t="s">
        <v>326</v>
      </c>
      <c r="C305" s="65"/>
      <c r="D305" s="65"/>
      <c r="E305" s="65"/>
      <c r="F305" s="66"/>
      <c r="G305" s="30" t="s">
        <v>38</v>
      </c>
      <c r="H305" s="30" t="s">
        <v>39</v>
      </c>
      <c r="I305" s="197"/>
      <c r="J305" s="139"/>
      <c r="K305" s="139"/>
      <c r="L305" s="139"/>
      <c r="M305" s="140"/>
      <c r="N305" s="74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3" x14ac:dyDescent="0.3">
      <c r="A306" s="15"/>
      <c r="B306" s="70"/>
      <c r="C306" s="71"/>
      <c r="D306" s="71"/>
      <c r="E306" s="71"/>
      <c r="F306" s="72"/>
      <c r="G306" s="17"/>
      <c r="H306" s="17"/>
      <c r="I306" s="141"/>
      <c r="J306" s="142"/>
      <c r="K306" s="142"/>
      <c r="L306" s="142"/>
      <c r="M306" s="143"/>
      <c r="N306" s="74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3">
      <c r="A307" s="15" t="s">
        <v>692</v>
      </c>
      <c r="B307" s="104" t="s">
        <v>328</v>
      </c>
      <c r="C307" s="65"/>
      <c r="D307" s="65"/>
      <c r="E307" s="65"/>
      <c r="F307" s="66"/>
      <c r="G307" s="30" t="s">
        <v>38</v>
      </c>
      <c r="H307" s="30" t="s">
        <v>39</v>
      </c>
      <c r="I307" s="197"/>
      <c r="J307" s="139"/>
      <c r="K307" s="139"/>
      <c r="L307" s="139"/>
      <c r="M307" s="140"/>
      <c r="N307" s="74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3" x14ac:dyDescent="0.3">
      <c r="A308" s="15"/>
      <c r="B308" s="70"/>
      <c r="C308" s="71"/>
      <c r="D308" s="71"/>
      <c r="E308" s="71"/>
      <c r="F308" s="72"/>
      <c r="G308" s="17"/>
      <c r="H308" s="17"/>
      <c r="I308" s="141"/>
      <c r="J308" s="142"/>
      <c r="K308" s="142"/>
      <c r="L308" s="142"/>
      <c r="M308" s="143"/>
      <c r="N308" s="74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3">
      <c r="A309" s="15">
        <v>12</v>
      </c>
      <c r="B309" s="53" t="s">
        <v>329</v>
      </c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7"/>
      <c r="N309" s="74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3">
      <c r="A310" s="15" t="s">
        <v>394</v>
      </c>
      <c r="B310" s="53" t="s">
        <v>331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7"/>
      <c r="N310" s="74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3">
      <c r="A311" s="15"/>
      <c r="B311" s="159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8"/>
      <c r="N311" s="74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3">
      <c r="A312" s="15" t="s">
        <v>396</v>
      </c>
      <c r="B312" s="90" t="s">
        <v>333</v>
      </c>
      <c r="C312" s="54"/>
      <c r="D312" s="54"/>
      <c r="E312" s="54"/>
      <c r="F312" s="55"/>
      <c r="G312" s="32" t="s">
        <v>334</v>
      </c>
      <c r="H312" s="60"/>
      <c r="I312" s="46"/>
      <c r="J312" s="73" t="s">
        <v>335</v>
      </c>
      <c r="K312" s="55"/>
      <c r="L312" s="60"/>
      <c r="M312" s="48"/>
      <c r="N312" s="74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3">
      <c r="A313" s="15" t="s">
        <v>398</v>
      </c>
      <c r="B313" s="64" t="s">
        <v>337</v>
      </c>
      <c r="C313" s="65"/>
      <c r="D313" s="65"/>
      <c r="E313" s="66"/>
      <c r="F313" s="32" t="s">
        <v>190</v>
      </c>
      <c r="G313" s="30" t="s">
        <v>38</v>
      </c>
      <c r="H313" s="30" t="s">
        <v>39</v>
      </c>
      <c r="I313" s="73" t="s">
        <v>271</v>
      </c>
      <c r="J313" s="54"/>
      <c r="K313" s="54"/>
      <c r="L313" s="54"/>
      <c r="M313" s="57"/>
      <c r="N313" s="74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3">
      <c r="A314" s="15"/>
      <c r="B314" s="67"/>
      <c r="C314" s="68"/>
      <c r="D314" s="68"/>
      <c r="E314" s="69"/>
      <c r="F314" s="20" t="s">
        <v>338</v>
      </c>
      <c r="G314" s="17"/>
      <c r="H314" s="17"/>
      <c r="I314" s="60"/>
      <c r="J314" s="45"/>
      <c r="K314" s="45"/>
      <c r="L314" s="45"/>
      <c r="M314" s="48"/>
      <c r="N314" s="74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3">
      <c r="A315" s="15"/>
      <c r="B315" s="67"/>
      <c r="C315" s="68"/>
      <c r="D315" s="68"/>
      <c r="E315" s="69"/>
      <c r="F315" s="20" t="s">
        <v>339</v>
      </c>
      <c r="G315" s="17"/>
      <c r="H315" s="17"/>
      <c r="I315" s="60"/>
      <c r="J315" s="45"/>
      <c r="K315" s="45"/>
      <c r="L315" s="45"/>
      <c r="M315" s="48"/>
      <c r="N315" s="74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3">
      <c r="A316" s="15"/>
      <c r="B316" s="67"/>
      <c r="C316" s="68"/>
      <c r="D316" s="68"/>
      <c r="E316" s="69"/>
      <c r="F316" s="20" t="s">
        <v>340</v>
      </c>
      <c r="G316" s="17"/>
      <c r="H316" s="17"/>
      <c r="I316" s="60"/>
      <c r="J316" s="45"/>
      <c r="K316" s="45"/>
      <c r="L316" s="45"/>
      <c r="M316" s="48"/>
      <c r="N316" s="74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3">
      <c r="A317" s="15"/>
      <c r="B317" s="67"/>
      <c r="C317" s="68"/>
      <c r="D317" s="68"/>
      <c r="E317" s="69"/>
      <c r="F317" s="20" t="s">
        <v>341</v>
      </c>
      <c r="G317" s="17"/>
      <c r="H317" s="17"/>
      <c r="I317" s="60"/>
      <c r="J317" s="45"/>
      <c r="K317" s="45"/>
      <c r="L317" s="45"/>
      <c r="M317" s="48"/>
      <c r="N317" s="74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3">
      <c r="A318" s="15"/>
      <c r="B318" s="67"/>
      <c r="C318" s="68"/>
      <c r="D318" s="68"/>
      <c r="E318" s="69"/>
      <c r="F318" s="20" t="s">
        <v>342</v>
      </c>
      <c r="G318" s="17"/>
      <c r="H318" s="17"/>
      <c r="I318" s="60"/>
      <c r="J318" s="45"/>
      <c r="K318" s="45"/>
      <c r="L318" s="45"/>
      <c r="M318" s="48"/>
      <c r="N318" s="74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3">
      <c r="A319" s="15"/>
      <c r="B319" s="67"/>
      <c r="C319" s="68"/>
      <c r="D319" s="68"/>
      <c r="E319" s="69"/>
      <c r="F319" s="20" t="s">
        <v>343</v>
      </c>
      <c r="G319" s="17"/>
      <c r="H319" s="17"/>
      <c r="I319" s="60"/>
      <c r="J319" s="45"/>
      <c r="K319" s="45"/>
      <c r="L319" s="45"/>
      <c r="M319" s="48"/>
      <c r="N319" s="74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3">
      <c r="A320" s="15"/>
      <c r="B320" s="67"/>
      <c r="C320" s="68"/>
      <c r="D320" s="68"/>
      <c r="E320" s="69"/>
      <c r="F320" s="20" t="s">
        <v>344</v>
      </c>
      <c r="G320" s="17"/>
      <c r="H320" s="17"/>
      <c r="I320" s="60"/>
      <c r="J320" s="45"/>
      <c r="K320" s="45"/>
      <c r="L320" s="45"/>
      <c r="M320" s="48"/>
      <c r="N320" s="74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26" x14ac:dyDescent="0.3">
      <c r="A321" s="15"/>
      <c r="B321" s="67"/>
      <c r="C321" s="68"/>
      <c r="D321" s="68"/>
      <c r="E321" s="69"/>
      <c r="F321" s="23" t="s">
        <v>345</v>
      </c>
      <c r="G321" s="17"/>
      <c r="H321" s="17"/>
      <c r="I321" s="60"/>
      <c r="J321" s="45"/>
      <c r="K321" s="45"/>
      <c r="L321" s="45"/>
      <c r="M321" s="48"/>
      <c r="N321" s="74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3">
      <c r="A322" s="15"/>
      <c r="B322" s="67"/>
      <c r="C322" s="68"/>
      <c r="D322" s="68"/>
      <c r="E322" s="69"/>
      <c r="F322" s="20" t="s">
        <v>197</v>
      </c>
      <c r="G322" s="20"/>
      <c r="H322" s="20"/>
      <c r="I322" s="60"/>
      <c r="J322" s="45"/>
      <c r="K322" s="45"/>
      <c r="L322" s="45"/>
      <c r="M322" s="48"/>
      <c r="N322" s="74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3">
      <c r="A323" s="15"/>
      <c r="B323" s="67"/>
      <c r="C323" s="68"/>
      <c r="D323" s="68"/>
      <c r="E323" s="69"/>
      <c r="F323" s="200" t="s">
        <v>346</v>
      </c>
      <c r="G323" s="54"/>
      <c r="H323" s="54"/>
      <c r="I323" s="54"/>
      <c r="J323" s="55"/>
      <c r="K323" s="60"/>
      <c r="L323" s="45"/>
      <c r="M323" s="48"/>
      <c r="N323" s="74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3">
      <c r="A324" s="15"/>
      <c r="B324" s="70"/>
      <c r="C324" s="71"/>
      <c r="D324" s="71"/>
      <c r="E324" s="72"/>
      <c r="F324" s="200" t="s">
        <v>347</v>
      </c>
      <c r="G324" s="54"/>
      <c r="H324" s="54"/>
      <c r="I324" s="54"/>
      <c r="J324" s="55"/>
      <c r="K324" s="60"/>
      <c r="L324" s="45"/>
      <c r="M324" s="48"/>
      <c r="N324" s="74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3">
      <c r="A325" s="15" t="s">
        <v>400</v>
      </c>
      <c r="B325" s="64" t="s">
        <v>349</v>
      </c>
      <c r="C325" s="65"/>
      <c r="D325" s="65"/>
      <c r="E325" s="66"/>
      <c r="F325" s="30" t="s">
        <v>190</v>
      </c>
      <c r="G325" s="30" t="s">
        <v>38</v>
      </c>
      <c r="H325" s="30" t="s">
        <v>39</v>
      </c>
      <c r="I325" s="73" t="s">
        <v>271</v>
      </c>
      <c r="J325" s="54"/>
      <c r="K325" s="54"/>
      <c r="L325" s="54"/>
      <c r="M325" s="57"/>
      <c r="N325" s="74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3">
      <c r="A326" s="15"/>
      <c r="B326" s="67"/>
      <c r="C326" s="68"/>
      <c r="D326" s="68"/>
      <c r="E326" s="69"/>
      <c r="F326" s="20" t="s">
        <v>350</v>
      </c>
      <c r="G326" s="17"/>
      <c r="H326" s="17"/>
      <c r="I326" s="60"/>
      <c r="J326" s="45"/>
      <c r="K326" s="45"/>
      <c r="L326" s="45"/>
      <c r="M326" s="48"/>
      <c r="N326" s="74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3">
      <c r="A327" s="15"/>
      <c r="B327" s="67"/>
      <c r="C327" s="68"/>
      <c r="D327" s="68"/>
      <c r="E327" s="69"/>
      <c r="F327" s="20" t="s">
        <v>351</v>
      </c>
      <c r="G327" s="17"/>
      <c r="H327" s="17"/>
      <c r="I327" s="60"/>
      <c r="J327" s="45"/>
      <c r="K327" s="45"/>
      <c r="L327" s="45"/>
      <c r="M327" s="48"/>
      <c r="N327" s="74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32.25" customHeight="1" x14ac:dyDescent="0.3">
      <c r="A328" s="15"/>
      <c r="B328" s="67"/>
      <c r="C328" s="68"/>
      <c r="D328" s="68"/>
      <c r="E328" s="69"/>
      <c r="F328" s="23" t="s">
        <v>352</v>
      </c>
      <c r="G328" s="17"/>
      <c r="H328" s="17"/>
      <c r="I328" s="60"/>
      <c r="J328" s="45"/>
      <c r="K328" s="45"/>
      <c r="L328" s="45"/>
      <c r="M328" s="48"/>
      <c r="N328" s="74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3">
      <c r="A329" s="15"/>
      <c r="B329" s="67"/>
      <c r="C329" s="68"/>
      <c r="D329" s="68"/>
      <c r="E329" s="69"/>
      <c r="F329" s="23" t="s">
        <v>353</v>
      </c>
      <c r="G329" s="17"/>
      <c r="H329" s="17"/>
      <c r="I329" s="60"/>
      <c r="J329" s="45"/>
      <c r="K329" s="45"/>
      <c r="L329" s="45"/>
      <c r="M329" s="48"/>
      <c r="N329" s="74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3">
      <c r="A330" s="15"/>
      <c r="B330" s="70"/>
      <c r="C330" s="71"/>
      <c r="D330" s="71"/>
      <c r="E330" s="72"/>
      <c r="F330" s="20" t="s">
        <v>354</v>
      </c>
      <c r="G330" s="17"/>
      <c r="H330" s="17"/>
      <c r="I330" s="60"/>
      <c r="J330" s="45"/>
      <c r="K330" s="45"/>
      <c r="L330" s="45"/>
      <c r="M330" s="48"/>
      <c r="N330" s="74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" customHeight="1" x14ac:dyDescent="0.3">
      <c r="A331" s="15" t="s">
        <v>403</v>
      </c>
      <c r="B331" s="147" t="s">
        <v>356</v>
      </c>
      <c r="C331" s="54"/>
      <c r="D331" s="54"/>
      <c r="E331" s="55"/>
      <c r="F331" s="60"/>
      <c r="G331" s="45"/>
      <c r="H331" s="46"/>
      <c r="I331" s="60"/>
      <c r="J331" s="45"/>
      <c r="K331" s="45"/>
      <c r="L331" s="45"/>
      <c r="M331" s="48"/>
      <c r="N331" s="74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3">
      <c r="A332" s="15" t="s">
        <v>693</v>
      </c>
      <c r="B332" s="90" t="s">
        <v>358</v>
      </c>
      <c r="C332" s="54"/>
      <c r="D332" s="54"/>
      <c r="E332" s="55"/>
      <c r="F332" s="201"/>
      <c r="G332" s="45"/>
      <c r="H332" s="46"/>
      <c r="I332" s="60"/>
      <c r="J332" s="45"/>
      <c r="K332" s="45"/>
      <c r="L332" s="45"/>
      <c r="M332" s="48"/>
      <c r="N332" s="74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3">
      <c r="A333" s="15" t="s">
        <v>694</v>
      </c>
      <c r="B333" s="53" t="s">
        <v>360</v>
      </c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7"/>
      <c r="N333" s="74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" customHeight="1" x14ac:dyDescent="0.3">
      <c r="A334" s="15"/>
      <c r="B334" s="202" t="s">
        <v>361</v>
      </c>
      <c r="C334" s="65"/>
      <c r="D334" s="65"/>
      <c r="E334" s="66"/>
      <c r="F334" s="30" t="s">
        <v>38</v>
      </c>
      <c r="G334" s="30" t="s">
        <v>39</v>
      </c>
      <c r="H334" s="30" t="s">
        <v>190</v>
      </c>
      <c r="I334" s="30" t="s">
        <v>38</v>
      </c>
      <c r="J334" s="30" t="s">
        <v>39</v>
      </c>
      <c r="K334" s="30" t="s">
        <v>362</v>
      </c>
      <c r="L334" s="30" t="s">
        <v>363</v>
      </c>
      <c r="M334" s="39" t="s">
        <v>303</v>
      </c>
      <c r="N334" s="74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3">
      <c r="A335" s="15"/>
      <c r="B335" s="67"/>
      <c r="C335" s="68"/>
      <c r="D335" s="68"/>
      <c r="E335" s="69"/>
      <c r="F335" s="17"/>
      <c r="G335" s="17"/>
      <c r="H335" s="30" t="s">
        <v>364</v>
      </c>
      <c r="I335" s="17"/>
      <c r="J335" s="17"/>
      <c r="K335" s="17"/>
      <c r="L335" s="17"/>
      <c r="M335" s="33"/>
      <c r="N335" s="74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3">
      <c r="A336" s="15"/>
      <c r="B336" s="70"/>
      <c r="C336" s="71"/>
      <c r="D336" s="71"/>
      <c r="E336" s="72"/>
      <c r="F336" s="17"/>
      <c r="G336" s="17"/>
      <c r="H336" s="30" t="s">
        <v>365</v>
      </c>
      <c r="I336" s="17"/>
      <c r="J336" s="17"/>
      <c r="K336" s="17"/>
      <c r="L336" s="17"/>
      <c r="M336" s="33"/>
      <c r="N336" s="74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3">
      <c r="A337" s="15" t="s">
        <v>695</v>
      </c>
      <c r="B337" s="53" t="s">
        <v>367</v>
      </c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7"/>
      <c r="N337" s="74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3">
      <c r="A338" s="15"/>
      <c r="B338" s="104" t="s">
        <v>368</v>
      </c>
      <c r="C338" s="65"/>
      <c r="D338" s="65"/>
      <c r="E338" s="66"/>
      <c r="F338" s="30" t="s">
        <v>38</v>
      </c>
      <c r="G338" s="30" t="s">
        <v>39</v>
      </c>
      <c r="H338" s="73" t="s">
        <v>369</v>
      </c>
      <c r="I338" s="55"/>
      <c r="J338" s="203"/>
      <c r="K338" s="139"/>
      <c r="L338" s="139"/>
      <c r="M338" s="140"/>
      <c r="N338" s="74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3">
      <c r="A339" s="15"/>
      <c r="B339" s="67"/>
      <c r="C339" s="68"/>
      <c r="D339" s="68"/>
      <c r="E339" s="69"/>
      <c r="F339" s="17"/>
      <c r="G339" s="17"/>
      <c r="H339" s="17"/>
      <c r="I339" s="17"/>
      <c r="J339" s="183"/>
      <c r="K339" s="184"/>
      <c r="L339" s="184"/>
      <c r="M339" s="185"/>
      <c r="N339" s="74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3">
      <c r="A340" s="15"/>
      <c r="B340" s="204" t="s">
        <v>370</v>
      </c>
      <c r="C340" s="71"/>
      <c r="D340" s="71"/>
      <c r="E340" s="72"/>
      <c r="F340" s="17"/>
      <c r="G340" s="17"/>
      <c r="H340" s="17"/>
      <c r="I340" s="17"/>
      <c r="J340" s="141"/>
      <c r="K340" s="142"/>
      <c r="L340" s="142"/>
      <c r="M340" s="143"/>
      <c r="N340" s="74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3">
      <c r="A341" s="15" t="s">
        <v>696</v>
      </c>
      <c r="B341" s="90" t="s">
        <v>372</v>
      </c>
      <c r="C341" s="54"/>
      <c r="D341" s="54"/>
      <c r="E341" s="55"/>
      <c r="F341" s="60"/>
      <c r="G341" s="45"/>
      <c r="H341" s="46"/>
      <c r="I341" s="60"/>
      <c r="J341" s="45"/>
      <c r="K341" s="45"/>
      <c r="L341" s="45"/>
      <c r="M341" s="48"/>
      <c r="N341" s="74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" customHeight="1" x14ac:dyDescent="0.3">
      <c r="A342" s="15" t="s">
        <v>697</v>
      </c>
      <c r="B342" s="64" t="s">
        <v>374</v>
      </c>
      <c r="C342" s="65"/>
      <c r="D342" s="65"/>
      <c r="E342" s="66"/>
      <c r="F342" s="30" t="s">
        <v>38</v>
      </c>
      <c r="G342" s="30" t="s">
        <v>39</v>
      </c>
      <c r="H342" s="176"/>
      <c r="I342" s="139"/>
      <c r="J342" s="139"/>
      <c r="K342" s="139"/>
      <c r="L342" s="139"/>
      <c r="M342" s="140"/>
      <c r="N342" s="74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3">
      <c r="A343" s="15"/>
      <c r="B343" s="70"/>
      <c r="C343" s="71"/>
      <c r="D343" s="71"/>
      <c r="E343" s="72"/>
      <c r="F343" s="17"/>
      <c r="G343" s="19"/>
      <c r="H343" s="141"/>
      <c r="I343" s="142"/>
      <c r="J343" s="142"/>
      <c r="K343" s="142"/>
      <c r="L343" s="142"/>
      <c r="M343" s="143"/>
      <c r="N343" s="74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" customHeight="1" x14ac:dyDescent="0.3">
      <c r="A344" s="15" t="s">
        <v>698</v>
      </c>
      <c r="B344" s="64" t="s">
        <v>376</v>
      </c>
      <c r="C344" s="65"/>
      <c r="D344" s="65"/>
      <c r="E344" s="66"/>
      <c r="F344" s="30" t="s">
        <v>38</v>
      </c>
      <c r="G344" s="30" t="s">
        <v>39</v>
      </c>
      <c r="H344" s="176"/>
      <c r="I344" s="139"/>
      <c r="J344" s="139"/>
      <c r="K344" s="139"/>
      <c r="L344" s="139"/>
      <c r="M344" s="140"/>
      <c r="N344" s="74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3">
      <c r="A345" s="15"/>
      <c r="B345" s="70"/>
      <c r="C345" s="71"/>
      <c r="D345" s="71"/>
      <c r="E345" s="72"/>
      <c r="F345" s="17"/>
      <c r="G345" s="19"/>
      <c r="H345" s="141"/>
      <c r="I345" s="142"/>
      <c r="J345" s="142"/>
      <c r="K345" s="142"/>
      <c r="L345" s="142"/>
      <c r="M345" s="143"/>
      <c r="N345" s="74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3">
      <c r="A346" s="15" t="s">
        <v>699</v>
      </c>
      <c r="B346" s="53" t="s">
        <v>377</v>
      </c>
      <c r="C346" s="54"/>
      <c r="D346" s="54"/>
      <c r="E346" s="54"/>
      <c r="F346" s="54"/>
      <c r="G346" s="55"/>
      <c r="H346" s="205" t="s">
        <v>378</v>
      </c>
      <c r="I346" s="55"/>
      <c r="J346" s="17"/>
      <c r="K346" s="205" t="s">
        <v>379</v>
      </c>
      <c r="L346" s="55"/>
      <c r="M346" s="38"/>
      <c r="N346" s="74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31.5" customHeight="1" x14ac:dyDescent="0.3">
      <c r="A347" s="15" t="s">
        <v>700</v>
      </c>
      <c r="B347" s="53" t="s">
        <v>380</v>
      </c>
      <c r="C347" s="54"/>
      <c r="D347" s="54"/>
      <c r="E347" s="54"/>
      <c r="F347" s="54"/>
      <c r="G347" s="54"/>
      <c r="H347" s="54"/>
      <c r="I347" s="55"/>
      <c r="J347" s="56" t="s">
        <v>38</v>
      </c>
      <c r="K347" s="55"/>
      <c r="L347" s="56" t="s">
        <v>39</v>
      </c>
      <c r="M347" s="57"/>
      <c r="N347" s="74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3">
      <c r="A348" s="15"/>
      <c r="B348" s="49" t="s">
        <v>381</v>
      </c>
      <c r="C348" s="45"/>
      <c r="D348" s="45"/>
      <c r="E348" s="45"/>
      <c r="F348" s="45"/>
      <c r="G348" s="45"/>
      <c r="H348" s="45"/>
      <c r="I348" s="46"/>
      <c r="J348" s="60"/>
      <c r="K348" s="46"/>
      <c r="L348" s="60"/>
      <c r="M348" s="48"/>
      <c r="N348" s="74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3">
      <c r="A349" s="15"/>
      <c r="B349" s="49" t="s">
        <v>382</v>
      </c>
      <c r="C349" s="45"/>
      <c r="D349" s="45"/>
      <c r="E349" s="45"/>
      <c r="F349" s="45"/>
      <c r="G349" s="45"/>
      <c r="H349" s="45"/>
      <c r="I349" s="46"/>
      <c r="J349" s="60"/>
      <c r="K349" s="46"/>
      <c r="L349" s="60"/>
      <c r="M349" s="48"/>
      <c r="N349" s="74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3">
      <c r="A350" s="15"/>
      <c r="B350" s="49" t="s">
        <v>374</v>
      </c>
      <c r="C350" s="45"/>
      <c r="D350" s="45"/>
      <c r="E350" s="45"/>
      <c r="F350" s="45"/>
      <c r="G350" s="45"/>
      <c r="H350" s="45"/>
      <c r="I350" s="46"/>
      <c r="J350" s="60"/>
      <c r="K350" s="46"/>
      <c r="L350" s="60"/>
      <c r="M350" s="48"/>
      <c r="N350" s="74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3">
      <c r="A351" s="15"/>
      <c r="B351" s="49" t="s">
        <v>376</v>
      </c>
      <c r="C351" s="45"/>
      <c r="D351" s="45"/>
      <c r="E351" s="45"/>
      <c r="F351" s="45"/>
      <c r="G351" s="45"/>
      <c r="H351" s="45"/>
      <c r="I351" s="46"/>
      <c r="J351" s="60"/>
      <c r="K351" s="46"/>
      <c r="L351" s="60"/>
      <c r="M351" s="48"/>
      <c r="N351" s="74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3">
      <c r="A352" s="15">
        <v>13</v>
      </c>
      <c r="B352" s="53" t="s">
        <v>383</v>
      </c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7"/>
      <c r="N352" s="74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3">
      <c r="A353" s="15" t="s">
        <v>406</v>
      </c>
      <c r="B353" s="64" t="s">
        <v>385</v>
      </c>
      <c r="C353" s="65"/>
      <c r="D353" s="65"/>
      <c r="E353" s="65"/>
      <c r="F353" s="66"/>
      <c r="G353" s="31" t="s">
        <v>38</v>
      </c>
      <c r="H353" s="31" t="s">
        <v>39</v>
      </c>
      <c r="I353" s="176"/>
      <c r="J353" s="139"/>
      <c r="K353" s="139"/>
      <c r="L353" s="139"/>
      <c r="M353" s="140"/>
      <c r="N353" s="74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3">
      <c r="A354" s="15"/>
      <c r="B354" s="70"/>
      <c r="C354" s="71"/>
      <c r="D354" s="71"/>
      <c r="E354" s="71"/>
      <c r="F354" s="72"/>
      <c r="G354" s="22"/>
      <c r="H354" s="22"/>
      <c r="I354" s="141"/>
      <c r="J354" s="142"/>
      <c r="K354" s="142"/>
      <c r="L354" s="142"/>
      <c r="M354" s="143"/>
      <c r="N354" s="74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" customHeight="1" x14ac:dyDescent="0.3">
      <c r="A355" s="15" t="s">
        <v>408</v>
      </c>
      <c r="B355" s="64" t="s">
        <v>387</v>
      </c>
      <c r="C355" s="65"/>
      <c r="D355" s="65"/>
      <c r="E355" s="65"/>
      <c r="F355" s="66"/>
      <c r="G355" s="155" t="s">
        <v>38</v>
      </c>
      <c r="H355" s="155" t="s">
        <v>39</v>
      </c>
      <c r="I355" s="73" t="s">
        <v>388</v>
      </c>
      <c r="J355" s="54"/>
      <c r="K355" s="54"/>
      <c r="L355" s="54"/>
      <c r="M355" s="57"/>
      <c r="N355" s="74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3">
      <c r="A356" s="15"/>
      <c r="B356" s="67"/>
      <c r="C356" s="68"/>
      <c r="D356" s="68"/>
      <c r="E356" s="68"/>
      <c r="F356" s="69"/>
      <c r="G356" s="156"/>
      <c r="H356" s="156"/>
      <c r="I356" s="30" t="s">
        <v>302</v>
      </c>
      <c r="J356" s="30" t="s">
        <v>389</v>
      </c>
      <c r="K356" s="30" t="s">
        <v>301</v>
      </c>
      <c r="L356" s="30" t="s">
        <v>300</v>
      </c>
      <c r="M356" s="39" t="s">
        <v>21</v>
      </c>
      <c r="N356" s="74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29.25" customHeight="1" x14ac:dyDescent="0.3">
      <c r="A357" s="15"/>
      <c r="B357" s="70"/>
      <c r="C357" s="71"/>
      <c r="D357" s="71"/>
      <c r="E357" s="71"/>
      <c r="F357" s="72"/>
      <c r="G357" s="19"/>
      <c r="H357" s="17"/>
      <c r="I357" s="20"/>
      <c r="J357" s="17"/>
      <c r="K357" s="17"/>
      <c r="L357" s="17"/>
      <c r="M357" s="40"/>
      <c r="N357" s="74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3">
      <c r="A358" s="15">
        <v>14</v>
      </c>
      <c r="B358" s="53" t="s">
        <v>390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7"/>
      <c r="N358" s="74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" customHeight="1" x14ac:dyDescent="0.3">
      <c r="A359" s="15"/>
      <c r="B359" s="167" t="s">
        <v>282</v>
      </c>
      <c r="C359" s="65"/>
      <c r="D359" s="65"/>
      <c r="E359" s="65"/>
      <c r="F359" s="66"/>
      <c r="G359" s="56" t="s">
        <v>391</v>
      </c>
      <c r="H359" s="55"/>
      <c r="I359" s="56" t="s">
        <v>392</v>
      </c>
      <c r="J359" s="55"/>
      <c r="K359" s="149" t="s">
        <v>393</v>
      </c>
      <c r="L359" s="65"/>
      <c r="M359" s="82"/>
      <c r="N359" s="74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" customHeight="1" x14ac:dyDescent="0.3">
      <c r="A360" s="15"/>
      <c r="B360" s="70"/>
      <c r="C360" s="71"/>
      <c r="D360" s="71"/>
      <c r="E360" s="71"/>
      <c r="F360" s="72"/>
      <c r="G360" s="31" t="s">
        <v>38</v>
      </c>
      <c r="H360" s="31" t="s">
        <v>39</v>
      </c>
      <c r="I360" s="31" t="s">
        <v>38</v>
      </c>
      <c r="J360" s="31" t="s">
        <v>39</v>
      </c>
      <c r="K360" s="150"/>
      <c r="L360" s="71"/>
      <c r="M360" s="120"/>
      <c r="N360" s="74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3">
      <c r="A361" s="15" t="s">
        <v>424</v>
      </c>
      <c r="B361" s="49" t="s">
        <v>395</v>
      </c>
      <c r="C361" s="45"/>
      <c r="D361" s="45"/>
      <c r="E361" s="45"/>
      <c r="F361" s="46"/>
      <c r="G361" s="21"/>
      <c r="H361" s="21"/>
      <c r="I361" s="21"/>
      <c r="J361" s="21"/>
      <c r="K361" s="206"/>
      <c r="L361" s="45"/>
      <c r="M361" s="48"/>
      <c r="N361" s="74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30" customHeight="1" x14ac:dyDescent="0.3">
      <c r="A362" s="15" t="s">
        <v>426</v>
      </c>
      <c r="B362" s="49" t="s">
        <v>397</v>
      </c>
      <c r="C362" s="45"/>
      <c r="D362" s="45"/>
      <c r="E362" s="45"/>
      <c r="F362" s="46"/>
      <c r="G362" s="21"/>
      <c r="H362" s="21"/>
      <c r="I362" s="21"/>
      <c r="J362" s="21"/>
      <c r="K362" s="59"/>
      <c r="L362" s="45"/>
      <c r="M362" s="48"/>
      <c r="N362" s="74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30" customHeight="1" x14ac:dyDescent="0.3">
      <c r="A363" s="15" t="s">
        <v>429</v>
      </c>
      <c r="B363" s="89" t="s">
        <v>399</v>
      </c>
      <c r="C363" s="45"/>
      <c r="D363" s="45"/>
      <c r="E363" s="45"/>
      <c r="F363" s="46"/>
      <c r="G363" s="21"/>
      <c r="H363" s="21"/>
      <c r="I363" s="21"/>
      <c r="J363" s="21"/>
      <c r="K363" s="59"/>
      <c r="L363" s="45"/>
      <c r="M363" s="48"/>
      <c r="N363" s="74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3">
      <c r="A364" s="15" t="s">
        <v>433</v>
      </c>
      <c r="B364" s="89" t="s">
        <v>401</v>
      </c>
      <c r="C364" s="45"/>
      <c r="D364" s="45"/>
      <c r="E364" s="45"/>
      <c r="F364" s="46"/>
      <c r="G364" s="21"/>
      <c r="H364" s="21"/>
      <c r="I364" s="21"/>
      <c r="J364" s="21"/>
      <c r="K364" s="206"/>
      <c r="L364" s="45"/>
      <c r="M364" s="48"/>
      <c r="N364" s="74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30" customHeight="1" x14ac:dyDescent="0.3">
      <c r="A365" s="15" t="s">
        <v>433</v>
      </c>
      <c r="B365" s="89" t="s">
        <v>402</v>
      </c>
      <c r="C365" s="45"/>
      <c r="D365" s="45"/>
      <c r="E365" s="45"/>
      <c r="F365" s="46"/>
      <c r="G365" s="21"/>
      <c r="H365" s="21"/>
      <c r="I365" s="21"/>
      <c r="J365" s="21"/>
      <c r="K365" s="59"/>
      <c r="L365" s="45"/>
      <c r="M365" s="48"/>
      <c r="N365" s="74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30" customHeight="1" x14ac:dyDescent="0.3">
      <c r="A366" s="15" t="s">
        <v>435</v>
      </c>
      <c r="B366" s="89" t="s">
        <v>404</v>
      </c>
      <c r="C366" s="45"/>
      <c r="D366" s="45"/>
      <c r="E366" s="45"/>
      <c r="F366" s="46"/>
      <c r="G366" s="21"/>
      <c r="H366" s="21"/>
      <c r="I366" s="21"/>
      <c r="J366" s="21"/>
      <c r="K366" s="59"/>
      <c r="L366" s="45"/>
      <c r="M366" s="48"/>
      <c r="N366" s="74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6.5" customHeight="1" x14ac:dyDescent="0.3">
      <c r="A367" s="15">
        <v>15</v>
      </c>
      <c r="B367" s="53" t="s">
        <v>405</v>
      </c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7"/>
      <c r="N367" s="74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" customHeight="1" x14ac:dyDescent="0.3">
      <c r="A368" s="15"/>
      <c r="B368" s="64" t="s">
        <v>282</v>
      </c>
      <c r="C368" s="65"/>
      <c r="D368" s="65"/>
      <c r="E368" s="65"/>
      <c r="F368" s="66"/>
      <c r="G368" s="56" t="s">
        <v>391</v>
      </c>
      <c r="H368" s="55"/>
      <c r="I368" s="56" t="s">
        <v>392</v>
      </c>
      <c r="J368" s="55"/>
      <c r="K368" s="149" t="s">
        <v>393</v>
      </c>
      <c r="L368" s="65"/>
      <c r="M368" s="82"/>
      <c r="N368" s="74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3">
      <c r="A369" s="15"/>
      <c r="B369" s="70"/>
      <c r="C369" s="71"/>
      <c r="D369" s="71"/>
      <c r="E369" s="71"/>
      <c r="F369" s="72"/>
      <c r="G369" s="31" t="s">
        <v>38</v>
      </c>
      <c r="H369" s="31" t="s">
        <v>39</v>
      </c>
      <c r="I369" s="31" t="s">
        <v>38</v>
      </c>
      <c r="J369" s="31" t="s">
        <v>39</v>
      </c>
      <c r="K369" s="150"/>
      <c r="L369" s="71"/>
      <c r="M369" s="120"/>
      <c r="N369" s="74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" customHeight="1" x14ac:dyDescent="0.3">
      <c r="A370" s="15" t="s">
        <v>446</v>
      </c>
      <c r="B370" s="49" t="s">
        <v>407</v>
      </c>
      <c r="C370" s="45"/>
      <c r="D370" s="45"/>
      <c r="E370" s="45"/>
      <c r="F370" s="46"/>
      <c r="G370" s="21"/>
      <c r="H370" s="21"/>
      <c r="I370" s="21"/>
      <c r="J370" s="21"/>
      <c r="K370" s="206"/>
      <c r="L370" s="45"/>
      <c r="M370" s="48"/>
      <c r="N370" s="74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" customHeight="1" x14ac:dyDescent="0.3">
      <c r="A371" s="15" t="s">
        <v>448</v>
      </c>
      <c r="B371" s="49" t="s">
        <v>409</v>
      </c>
      <c r="C371" s="45"/>
      <c r="D371" s="45"/>
      <c r="E371" s="45"/>
      <c r="F371" s="46"/>
      <c r="G371" s="21"/>
      <c r="H371" s="21"/>
      <c r="I371" s="21"/>
      <c r="J371" s="21"/>
      <c r="K371" s="206"/>
      <c r="L371" s="45"/>
      <c r="M371" s="48"/>
      <c r="N371" s="74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" customHeight="1" x14ac:dyDescent="0.3">
      <c r="A372" s="15" t="s">
        <v>454</v>
      </c>
      <c r="B372" s="49" t="s">
        <v>410</v>
      </c>
      <c r="C372" s="45"/>
      <c r="D372" s="45"/>
      <c r="E372" s="45"/>
      <c r="F372" s="46"/>
      <c r="G372" s="21"/>
      <c r="H372" s="21"/>
      <c r="I372" s="21"/>
      <c r="J372" s="21"/>
      <c r="K372" s="59"/>
      <c r="L372" s="45"/>
      <c r="M372" s="48"/>
      <c r="N372" s="74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" customHeight="1" x14ac:dyDescent="0.3">
      <c r="A373" s="15" t="s">
        <v>460</v>
      </c>
      <c r="B373" s="49" t="s">
        <v>411</v>
      </c>
      <c r="C373" s="45"/>
      <c r="D373" s="45"/>
      <c r="E373" s="45"/>
      <c r="F373" s="46"/>
      <c r="G373" s="21"/>
      <c r="H373" s="21"/>
      <c r="I373" s="21"/>
      <c r="J373" s="21"/>
      <c r="K373" s="59"/>
      <c r="L373" s="45"/>
      <c r="M373" s="48"/>
      <c r="N373" s="74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" customHeight="1" x14ac:dyDescent="0.3">
      <c r="A374" s="15" t="s">
        <v>466</v>
      </c>
      <c r="B374" s="49" t="s">
        <v>412</v>
      </c>
      <c r="C374" s="45"/>
      <c r="D374" s="45"/>
      <c r="E374" s="45"/>
      <c r="F374" s="46"/>
      <c r="G374" s="21"/>
      <c r="H374" s="21"/>
      <c r="I374" s="21"/>
      <c r="J374" s="21"/>
      <c r="K374" s="206"/>
      <c r="L374" s="45"/>
      <c r="M374" s="48"/>
      <c r="N374" s="74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" customHeight="1" x14ac:dyDescent="0.3">
      <c r="A375" s="15" t="s">
        <v>468</v>
      </c>
      <c r="B375" s="49" t="s">
        <v>413</v>
      </c>
      <c r="C375" s="45"/>
      <c r="D375" s="45"/>
      <c r="E375" s="45"/>
      <c r="F375" s="46"/>
      <c r="G375" s="21"/>
      <c r="H375" s="21"/>
      <c r="I375" s="21"/>
      <c r="J375" s="21"/>
      <c r="K375" s="59"/>
      <c r="L375" s="45"/>
      <c r="M375" s="48"/>
      <c r="N375" s="74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" customHeight="1" x14ac:dyDescent="0.3">
      <c r="A376" s="15" t="s">
        <v>470</v>
      </c>
      <c r="B376" s="49" t="s">
        <v>414</v>
      </c>
      <c r="C376" s="45"/>
      <c r="D376" s="45"/>
      <c r="E376" s="45"/>
      <c r="F376" s="46"/>
      <c r="G376" s="21"/>
      <c r="H376" s="21"/>
      <c r="I376" s="21"/>
      <c r="J376" s="21"/>
      <c r="K376" s="59"/>
      <c r="L376" s="45"/>
      <c r="M376" s="48"/>
      <c r="N376" s="74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" customHeight="1" x14ac:dyDescent="0.3">
      <c r="A377" s="15" t="s">
        <v>701</v>
      </c>
      <c r="B377" s="49" t="s">
        <v>415</v>
      </c>
      <c r="C377" s="45"/>
      <c r="D377" s="45"/>
      <c r="E377" s="45"/>
      <c r="F377" s="46"/>
      <c r="G377" s="21"/>
      <c r="H377" s="21"/>
      <c r="I377" s="21"/>
      <c r="J377" s="21"/>
      <c r="K377" s="59"/>
      <c r="L377" s="45"/>
      <c r="M377" s="48"/>
      <c r="N377" s="74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" customHeight="1" x14ac:dyDescent="0.3">
      <c r="A378" s="15" t="s">
        <v>702</v>
      </c>
      <c r="B378" s="49" t="s">
        <v>416</v>
      </c>
      <c r="C378" s="45"/>
      <c r="D378" s="45"/>
      <c r="E378" s="45"/>
      <c r="F378" s="46"/>
      <c r="G378" s="21"/>
      <c r="H378" s="21"/>
      <c r="I378" s="21"/>
      <c r="J378" s="21"/>
      <c r="K378" s="59"/>
      <c r="L378" s="45"/>
      <c r="M378" s="48"/>
      <c r="N378" s="74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" customHeight="1" x14ac:dyDescent="0.3">
      <c r="A379" s="15" t="s">
        <v>703</v>
      </c>
      <c r="B379" s="49" t="s">
        <v>417</v>
      </c>
      <c r="C379" s="45"/>
      <c r="D379" s="45"/>
      <c r="E379" s="45"/>
      <c r="F379" s="46"/>
      <c r="G379" s="21"/>
      <c r="H379" s="21"/>
      <c r="I379" s="21"/>
      <c r="J379" s="21"/>
      <c r="K379" s="59"/>
      <c r="L379" s="45"/>
      <c r="M379" s="48"/>
      <c r="N379" s="74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" customHeight="1" x14ac:dyDescent="0.3">
      <c r="A380" s="15" t="s">
        <v>704</v>
      </c>
      <c r="B380" s="49" t="s">
        <v>418</v>
      </c>
      <c r="C380" s="45"/>
      <c r="D380" s="45"/>
      <c r="E380" s="45"/>
      <c r="F380" s="46"/>
      <c r="G380" s="21"/>
      <c r="H380" s="21"/>
      <c r="I380" s="21"/>
      <c r="J380" s="21"/>
      <c r="K380" s="206"/>
      <c r="L380" s="45"/>
      <c r="M380" s="48"/>
      <c r="N380" s="74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" customHeight="1" x14ac:dyDescent="0.3">
      <c r="A381" s="15" t="s">
        <v>705</v>
      </c>
      <c r="B381" s="49" t="s">
        <v>419</v>
      </c>
      <c r="C381" s="45"/>
      <c r="D381" s="45"/>
      <c r="E381" s="45"/>
      <c r="F381" s="46"/>
      <c r="G381" s="21"/>
      <c r="H381" s="21"/>
      <c r="I381" s="21"/>
      <c r="J381" s="21"/>
      <c r="K381" s="59"/>
      <c r="L381" s="45"/>
      <c r="M381" s="48"/>
      <c r="N381" s="74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" customHeight="1" x14ac:dyDescent="0.3">
      <c r="A382" s="15" t="s">
        <v>706</v>
      </c>
      <c r="B382" s="49" t="s">
        <v>420</v>
      </c>
      <c r="C382" s="45"/>
      <c r="D382" s="45"/>
      <c r="E382" s="45"/>
      <c r="F382" s="46"/>
      <c r="G382" s="21"/>
      <c r="H382" s="21"/>
      <c r="I382" s="21"/>
      <c r="J382" s="21"/>
      <c r="K382" s="59"/>
      <c r="L382" s="45"/>
      <c r="M382" s="48"/>
      <c r="N382" s="74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3">
      <c r="A383" s="15" t="s">
        <v>707</v>
      </c>
      <c r="B383" s="49" t="s">
        <v>421</v>
      </c>
      <c r="C383" s="45"/>
      <c r="D383" s="45"/>
      <c r="E383" s="45"/>
      <c r="F383" s="46"/>
      <c r="G383" s="21"/>
      <c r="H383" s="21"/>
      <c r="I383" s="21"/>
      <c r="J383" s="21"/>
      <c r="K383" s="59"/>
      <c r="L383" s="45"/>
      <c r="M383" s="48"/>
      <c r="N383" s="74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3">
      <c r="A384" s="15">
        <v>16</v>
      </c>
      <c r="B384" s="53" t="s">
        <v>422</v>
      </c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7"/>
      <c r="N384" s="74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3">
      <c r="A385" s="15"/>
      <c r="B385" s="53" t="s">
        <v>423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7"/>
      <c r="N385" s="74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3">
      <c r="A386" s="15" t="s">
        <v>473</v>
      </c>
      <c r="B386" s="104" t="s">
        <v>425</v>
      </c>
      <c r="C386" s="65"/>
      <c r="D386" s="65"/>
      <c r="E386" s="65"/>
      <c r="F386" s="66"/>
      <c r="G386" s="31" t="s">
        <v>38</v>
      </c>
      <c r="H386" s="31" t="s">
        <v>39</v>
      </c>
      <c r="I386" s="170"/>
      <c r="J386" s="139"/>
      <c r="K386" s="139"/>
      <c r="L386" s="139"/>
      <c r="M386" s="140"/>
      <c r="N386" s="74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3">
      <c r="A387" s="15"/>
      <c r="B387" s="70"/>
      <c r="C387" s="71"/>
      <c r="D387" s="71"/>
      <c r="E387" s="71"/>
      <c r="F387" s="72"/>
      <c r="G387" s="17"/>
      <c r="H387" s="17"/>
      <c r="I387" s="141"/>
      <c r="J387" s="142"/>
      <c r="K387" s="142"/>
      <c r="L387" s="142"/>
      <c r="M387" s="143"/>
      <c r="N387" s="74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3">
      <c r="A388" s="15" t="s">
        <v>480</v>
      </c>
      <c r="B388" s="64" t="s">
        <v>427</v>
      </c>
      <c r="C388" s="65"/>
      <c r="D388" s="65"/>
      <c r="E388" s="65"/>
      <c r="F388" s="66"/>
      <c r="G388" s="31" t="s">
        <v>38</v>
      </c>
      <c r="H388" s="31" t="s">
        <v>39</v>
      </c>
      <c r="I388" s="166" t="s">
        <v>428</v>
      </c>
      <c r="J388" s="188"/>
      <c r="K388" s="188"/>
      <c r="L388" s="188"/>
      <c r="M388" s="189"/>
      <c r="N388" s="74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3" x14ac:dyDescent="0.3">
      <c r="A389" s="15"/>
      <c r="B389" s="70"/>
      <c r="C389" s="71"/>
      <c r="D389" s="71"/>
      <c r="E389" s="71"/>
      <c r="F389" s="72"/>
      <c r="G389" s="17"/>
      <c r="H389" s="17"/>
      <c r="I389" s="193"/>
      <c r="J389" s="194"/>
      <c r="K389" s="194"/>
      <c r="L389" s="194"/>
      <c r="M389" s="195"/>
      <c r="N389" s="74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3">
      <c r="A390" s="15" t="s">
        <v>708</v>
      </c>
      <c r="B390" s="104" t="s">
        <v>430</v>
      </c>
      <c r="C390" s="65"/>
      <c r="D390" s="65"/>
      <c r="E390" s="65"/>
      <c r="F390" s="66"/>
      <c r="G390" s="56" t="s">
        <v>431</v>
      </c>
      <c r="H390" s="207"/>
      <c r="I390" s="208"/>
      <c r="J390" s="56" t="s">
        <v>432</v>
      </c>
      <c r="K390" s="207"/>
      <c r="L390" s="208"/>
      <c r="M390" s="38"/>
      <c r="N390" s="74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3">
      <c r="A391" s="15"/>
      <c r="B391" s="70"/>
      <c r="C391" s="71"/>
      <c r="D391" s="71"/>
      <c r="E391" s="71"/>
      <c r="F391" s="72"/>
      <c r="G391" s="60"/>
      <c r="H391" s="45"/>
      <c r="I391" s="46"/>
      <c r="J391" s="60"/>
      <c r="K391" s="45"/>
      <c r="L391" s="46"/>
      <c r="M391" s="38"/>
      <c r="N391" s="74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3">
      <c r="A392" s="15" t="s">
        <v>709</v>
      </c>
      <c r="B392" s="104" t="s">
        <v>434</v>
      </c>
      <c r="C392" s="65"/>
      <c r="D392" s="65"/>
      <c r="E392" s="65"/>
      <c r="F392" s="66"/>
      <c r="G392" s="31" t="s">
        <v>38</v>
      </c>
      <c r="H392" s="31" t="s">
        <v>39</v>
      </c>
      <c r="I392" s="209" t="s">
        <v>428</v>
      </c>
      <c r="J392" s="139"/>
      <c r="K392" s="139"/>
      <c r="L392" s="139"/>
      <c r="M392" s="140"/>
      <c r="N392" s="74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3">
      <c r="A393" s="15"/>
      <c r="B393" s="70"/>
      <c r="C393" s="71"/>
      <c r="D393" s="71"/>
      <c r="E393" s="71"/>
      <c r="F393" s="72"/>
      <c r="G393" s="17"/>
      <c r="H393" s="17"/>
      <c r="I393" s="141"/>
      <c r="J393" s="142"/>
      <c r="K393" s="142"/>
      <c r="L393" s="142"/>
      <c r="M393" s="143"/>
      <c r="N393" s="74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3">
      <c r="A394" s="15" t="s">
        <v>710</v>
      </c>
      <c r="B394" s="104" t="s">
        <v>436</v>
      </c>
      <c r="C394" s="65"/>
      <c r="D394" s="65"/>
      <c r="E394" s="65"/>
      <c r="F394" s="66"/>
      <c r="G394" s="56" t="s">
        <v>437</v>
      </c>
      <c r="H394" s="208"/>
      <c r="I394" s="56" t="s">
        <v>438</v>
      </c>
      <c r="J394" s="208"/>
      <c r="K394" s="209" t="s">
        <v>428</v>
      </c>
      <c r="L394" s="139"/>
      <c r="M394" s="140"/>
      <c r="N394" s="74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3">
      <c r="A395" s="15"/>
      <c r="B395" s="70"/>
      <c r="C395" s="71"/>
      <c r="D395" s="71"/>
      <c r="E395" s="71"/>
      <c r="F395" s="72"/>
      <c r="G395" s="60"/>
      <c r="H395" s="46"/>
      <c r="I395" s="198"/>
      <c r="J395" s="46"/>
      <c r="K395" s="141"/>
      <c r="L395" s="142"/>
      <c r="M395" s="143"/>
      <c r="N395" s="74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3">
      <c r="A396" s="15" t="s">
        <v>711</v>
      </c>
      <c r="B396" s="104" t="s">
        <v>439</v>
      </c>
      <c r="C396" s="65"/>
      <c r="D396" s="65"/>
      <c r="E396" s="65"/>
      <c r="F396" s="66"/>
      <c r="G396" s="31" t="s">
        <v>38</v>
      </c>
      <c r="H396" s="31" t="s">
        <v>39</v>
      </c>
      <c r="I396" s="170"/>
      <c r="J396" s="139"/>
      <c r="K396" s="139"/>
      <c r="L396" s="139"/>
      <c r="M396" s="140"/>
      <c r="N396" s="74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3">
      <c r="A397" s="15"/>
      <c r="B397" s="70"/>
      <c r="C397" s="71"/>
      <c r="D397" s="71"/>
      <c r="E397" s="71"/>
      <c r="F397" s="72"/>
      <c r="G397" s="17"/>
      <c r="H397" s="17"/>
      <c r="I397" s="141"/>
      <c r="J397" s="142"/>
      <c r="K397" s="142"/>
      <c r="L397" s="142"/>
      <c r="M397" s="143"/>
      <c r="N397" s="74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3">
      <c r="A398" s="15" t="s">
        <v>712</v>
      </c>
      <c r="B398" s="104" t="s">
        <v>440</v>
      </c>
      <c r="C398" s="65"/>
      <c r="D398" s="65"/>
      <c r="E398" s="65"/>
      <c r="F398" s="66"/>
      <c r="G398" s="56" t="s">
        <v>431</v>
      </c>
      <c r="H398" s="207"/>
      <c r="I398" s="208"/>
      <c r="J398" s="56" t="s">
        <v>432</v>
      </c>
      <c r="K398" s="207"/>
      <c r="L398" s="208"/>
      <c r="M398" s="38"/>
      <c r="N398" s="74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3">
      <c r="A399" s="15"/>
      <c r="B399" s="70"/>
      <c r="C399" s="71"/>
      <c r="D399" s="71"/>
      <c r="E399" s="71"/>
      <c r="F399" s="72"/>
      <c r="G399" s="60"/>
      <c r="H399" s="45"/>
      <c r="I399" s="46"/>
      <c r="J399" s="60"/>
      <c r="K399" s="45"/>
      <c r="L399" s="46"/>
      <c r="M399" s="38"/>
      <c r="N399" s="74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3">
      <c r="A400" s="15" t="s">
        <v>713</v>
      </c>
      <c r="B400" s="64" t="s">
        <v>441</v>
      </c>
      <c r="C400" s="65"/>
      <c r="D400" s="65"/>
      <c r="E400" s="65"/>
      <c r="F400" s="66"/>
      <c r="G400" s="31" t="s">
        <v>38</v>
      </c>
      <c r="H400" s="31" t="s">
        <v>39</v>
      </c>
      <c r="I400" s="209" t="s">
        <v>428</v>
      </c>
      <c r="J400" s="139"/>
      <c r="K400" s="139"/>
      <c r="L400" s="139"/>
      <c r="M400" s="140"/>
      <c r="N400" s="74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3">
      <c r="A401" s="15"/>
      <c r="B401" s="70"/>
      <c r="C401" s="71"/>
      <c r="D401" s="71"/>
      <c r="E401" s="71"/>
      <c r="F401" s="72"/>
      <c r="G401" s="17"/>
      <c r="H401" s="17"/>
      <c r="I401" s="141"/>
      <c r="J401" s="142"/>
      <c r="K401" s="142"/>
      <c r="L401" s="142"/>
      <c r="M401" s="143"/>
      <c r="N401" s="74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3">
      <c r="A402" s="15" t="s">
        <v>714</v>
      </c>
      <c r="B402" s="104" t="s">
        <v>442</v>
      </c>
      <c r="C402" s="65"/>
      <c r="D402" s="65"/>
      <c r="E402" s="65"/>
      <c r="F402" s="66"/>
      <c r="G402" s="31" t="s">
        <v>38</v>
      </c>
      <c r="H402" s="31" t="s">
        <v>39</v>
      </c>
      <c r="I402" s="170"/>
      <c r="J402" s="139"/>
      <c r="K402" s="139"/>
      <c r="L402" s="139"/>
      <c r="M402" s="140"/>
      <c r="N402" s="74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3">
      <c r="A403" s="15"/>
      <c r="B403" s="70"/>
      <c r="C403" s="71"/>
      <c r="D403" s="71"/>
      <c r="E403" s="71"/>
      <c r="F403" s="72"/>
      <c r="G403" s="17"/>
      <c r="H403" s="17"/>
      <c r="I403" s="141"/>
      <c r="J403" s="142"/>
      <c r="K403" s="142"/>
      <c r="L403" s="142"/>
      <c r="M403" s="143"/>
      <c r="N403" s="74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30" customHeight="1" x14ac:dyDescent="0.3">
      <c r="A404" s="15" t="s">
        <v>716</v>
      </c>
      <c r="B404" s="147" t="s">
        <v>443</v>
      </c>
      <c r="C404" s="54"/>
      <c r="D404" s="54"/>
      <c r="E404" s="54"/>
      <c r="F404" s="55"/>
      <c r="G404" s="59"/>
      <c r="H404" s="45"/>
      <c r="I404" s="45"/>
      <c r="J404" s="45"/>
      <c r="K404" s="45"/>
      <c r="L404" s="45"/>
      <c r="M404" s="48"/>
      <c r="N404" s="74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3">
      <c r="A405" s="15" t="s">
        <v>715</v>
      </c>
      <c r="B405" s="104" t="s">
        <v>444</v>
      </c>
      <c r="C405" s="65"/>
      <c r="D405" s="65"/>
      <c r="E405" s="65"/>
      <c r="F405" s="66"/>
      <c r="G405" s="73" t="s">
        <v>431</v>
      </c>
      <c r="H405" s="54"/>
      <c r="I405" s="55"/>
      <c r="J405" s="73" t="s">
        <v>432</v>
      </c>
      <c r="K405" s="54"/>
      <c r="L405" s="55"/>
      <c r="M405" s="38"/>
      <c r="N405" s="74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3">
      <c r="A406" s="15"/>
      <c r="B406" s="70"/>
      <c r="C406" s="71"/>
      <c r="D406" s="71"/>
      <c r="E406" s="71"/>
      <c r="F406" s="72"/>
      <c r="G406" s="210"/>
      <c r="H406" s="45"/>
      <c r="I406" s="46"/>
      <c r="J406" s="210"/>
      <c r="K406" s="45"/>
      <c r="L406" s="46"/>
      <c r="M406" s="38"/>
      <c r="N406" s="74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3">
      <c r="A407" s="15">
        <v>17</v>
      </c>
      <c r="B407" s="53" t="s">
        <v>445</v>
      </c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7"/>
      <c r="N407" s="74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3">
      <c r="A408" s="15" t="s">
        <v>491</v>
      </c>
      <c r="B408" s="104" t="s">
        <v>447</v>
      </c>
      <c r="C408" s="65"/>
      <c r="D408" s="65"/>
      <c r="E408" s="65"/>
      <c r="F408" s="66"/>
      <c r="G408" s="31" t="s">
        <v>38</v>
      </c>
      <c r="H408" s="31" t="s">
        <v>39</v>
      </c>
      <c r="I408" s="166" t="s">
        <v>428</v>
      </c>
      <c r="J408" s="139"/>
      <c r="K408" s="139"/>
      <c r="L408" s="139"/>
      <c r="M408" s="140"/>
      <c r="N408" s="74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3">
      <c r="A409" s="15"/>
      <c r="B409" s="70"/>
      <c r="C409" s="71"/>
      <c r="D409" s="71"/>
      <c r="E409" s="71"/>
      <c r="F409" s="72"/>
      <c r="G409" s="17"/>
      <c r="H409" s="17"/>
      <c r="I409" s="141"/>
      <c r="J409" s="142"/>
      <c r="K409" s="142"/>
      <c r="L409" s="142"/>
      <c r="M409" s="143"/>
      <c r="N409" s="74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31.5" customHeight="1" x14ac:dyDescent="0.3">
      <c r="A410" s="15" t="s">
        <v>500</v>
      </c>
      <c r="B410" s="104" t="s">
        <v>449</v>
      </c>
      <c r="C410" s="65"/>
      <c r="D410" s="65"/>
      <c r="E410" s="65"/>
      <c r="F410" s="66"/>
      <c r="G410" s="59" t="s">
        <v>450</v>
      </c>
      <c r="H410" s="46"/>
      <c r="I410" s="21" t="s">
        <v>451</v>
      </c>
      <c r="J410" s="21" t="s">
        <v>452</v>
      </c>
      <c r="K410" s="21" t="s">
        <v>453</v>
      </c>
      <c r="L410" s="59" t="s">
        <v>303</v>
      </c>
      <c r="M410" s="48"/>
      <c r="N410" s="74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3">
      <c r="A411" s="15"/>
      <c r="B411" s="70"/>
      <c r="C411" s="71"/>
      <c r="D411" s="71"/>
      <c r="E411" s="71"/>
      <c r="F411" s="72"/>
      <c r="G411" s="134"/>
      <c r="H411" s="46"/>
      <c r="I411" s="21"/>
      <c r="J411" s="21"/>
      <c r="K411" s="21"/>
      <c r="L411" s="59"/>
      <c r="M411" s="48"/>
      <c r="N411" s="74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3">
      <c r="A412" s="15" t="s">
        <v>508</v>
      </c>
      <c r="B412" s="104" t="s">
        <v>455</v>
      </c>
      <c r="C412" s="65"/>
      <c r="D412" s="65"/>
      <c r="E412" s="65"/>
      <c r="F412" s="66"/>
      <c r="G412" s="60" t="s">
        <v>456</v>
      </c>
      <c r="H412" s="46"/>
      <c r="I412" s="17" t="s">
        <v>457</v>
      </c>
      <c r="J412" s="17" t="s">
        <v>458</v>
      </c>
      <c r="K412" s="17" t="s">
        <v>459</v>
      </c>
      <c r="L412" s="59" t="s">
        <v>303</v>
      </c>
      <c r="M412" s="48"/>
      <c r="N412" s="74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3">
      <c r="A413" s="15"/>
      <c r="B413" s="70"/>
      <c r="C413" s="71"/>
      <c r="D413" s="71"/>
      <c r="E413" s="71"/>
      <c r="F413" s="72"/>
      <c r="G413" s="186"/>
      <c r="H413" s="46"/>
      <c r="I413" s="21"/>
      <c r="J413" s="21"/>
      <c r="K413" s="21"/>
      <c r="L413" s="59"/>
      <c r="M413" s="48"/>
      <c r="N413" s="74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3">
      <c r="A414" s="15" t="s">
        <v>520</v>
      </c>
      <c r="B414" s="64" t="s">
        <v>461</v>
      </c>
      <c r="C414" s="65"/>
      <c r="D414" s="65"/>
      <c r="E414" s="65"/>
      <c r="F414" s="66"/>
      <c r="G414" s="31" t="s">
        <v>38</v>
      </c>
      <c r="H414" s="31" t="s">
        <v>39</v>
      </c>
      <c r="I414" s="171" t="s">
        <v>462</v>
      </c>
      <c r="J414" s="17" t="s">
        <v>463</v>
      </c>
      <c r="K414" s="17"/>
      <c r="L414" s="17" t="s">
        <v>464</v>
      </c>
      <c r="M414" s="33"/>
      <c r="N414" s="74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3">
      <c r="A415" s="15"/>
      <c r="B415" s="70"/>
      <c r="C415" s="71"/>
      <c r="D415" s="71"/>
      <c r="E415" s="71"/>
      <c r="F415" s="72"/>
      <c r="G415" s="17"/>
      <c r="H415" s="17"/>
      <c r="I415" s="156"/>
      <c r="J415" s="17" t="s">
        <v>465</v>
      </c>
      <c r="K415" s="17"/>
      <c r="L415" s="17" t="s">
        <v>303</v>
      </c>
      <c r="M415" s="33"/>
      <c r="N415" s="74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3">
      <c r="A416" s="15" t="s">
        <v>530</v>
      </c>
      <c r="B416" s="104" t="s">
        <v>467</v>
      </c>
      <c r="C416" s="65"/>
      <c r="D416" s="65"/>
      <c r="E416" s="65"/>
      <c r="F416" s="66"/>
      <c r="G416" s="31" t="s">
        <v>38</v>
      </c>
      <c r="H416" s="31" t="s">
        <v>39</v>
      </c>
      <c r="I416" s="73" t="s">
        <v>74</v>
      </c>
      <c r="J416" s="54"/>
      <c r="K416" s="54"/>
      <c r="L416" s="54"/>
      <c r="M416" s="57"/>
      <c r="N416" s="74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3">
      <c r="A417" s="15"/>
      <c r="B417" s="70"/>
      <c r="C417" s="71"/>
      <c r="D417" s="71"/>
      <c r="E417" s="71"/>
      <c r="F417" s="72"/>
      <c r="G417" s="17"/>
      <c r="H417" s="17"/>
      <c r="I417" s="60"/>
      <c r="J417" s="45"/>
      <c r="K417" s="45"/>
      <c r="L417" s="45"/>
      <c r="M417" s="48"/>
      <c r="N417" s="74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3">
      <c r="A418" s="15" t="s">
        <v>540</v>
      </c>
      <c r="B418" s="104" t="s">
        <v>469</v>
      </c>
      <c r="C418" s="65"/>
      <c r="D418" s="65"/>
      <c r="E418" s="65"/>
      <c r="F418" s="66"/>
      <c r="G418" s="31" t="s">
        <v>38</v>
      </c>
      <c r="H418" s="31" t="s">
        <v>39</v>
      </c>
      <c r="I418" s="73" t="s">
        <v>74</v>
      </c>
      <c r="J418" s="54"/>
      <c r="K418" s="54"/>
      <c r="L418" s="54"/>
      <c r="M418" s="57"/>
      <c r="N418" s="74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3">
      <c r="A419" s="15"/>
      <c r="B419" s="70"/>
      <c r="C419" s="71"/>
      <c r="D419" s="71"/>
      <c r="E419" s="71"/>
      <c r="F419" s="72"/>
      <c r="G419" s="17"/>
      <c r="H419" s="17"/>
      <c r="I419" s="60"/>
      <c r="J419" s="45"/>
      <c r="K419" s="45"/>
      <c r="L419" s="45"/>
      <c r="M419" s="48"/>
      <c r="N419" s="74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3">
      <c r="A420" s="15" t="s">
        <v>548</v>
      </c>
      <c r="B420" s="104" t="s">
        <v>471</v>
      </c>
      <c r="C420" s="65"/>
      <c r="D420" s="65"/>
      <c r="E420" s="65"/>
      <c r="F420" s="66"/>
      <c r="G420" s="31" t="s">
        <v>38</v>
      </c>
      <c r="H420" s="31" t="s">
        <v>39</v>
      </c>
      <c r="I420" s="73" t="s">
        <v>74</v>
      </c>
      <c r="J420" s="54"/>
      <c r="K420" s="54"/>
      <c r="L420" s="54"/>
      <c r="M420" s="57"/>
      <c r="N420" s="74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3">
      <c r="A421" s="15"/>
      <c r="B421" s="70"/>
      <c r="C421" s="71"/>
      <c r="D421" s="71"/>
      <c r="E421" s="71"/>
      <c r="F421" s="72"/>
      <c r="G421" s="17"/>
      <c r="H421" s="17"/>
      <c r="I421" s="60"/>
      <c r="J421" s="45"/>
      <c r="K421" s="45"/>
      <c r="L421" s="45"/>
      <c r="M421" s="48"/>
      <c r="N421" s="74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3">
      <c r="A422" s="15">
        <v>18</v>
      </c>
      <c r="B422" s="53" t="s">
        <v>472</v>
      </c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7"/>
      <c r="N422" s="74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3">
      <c r="A423" s="15" t="s">
        <v>717</v>
      </c>
      <c r="B423" s="144" t="s">
        <v>474</v>
      </c>
      <c r="C423" s="54"/>
      <c r="D423" s="54"/>
      <c r="E423" s="54"/>
      <c r="F423" s="55"/>
      <c r="G423" s="31" t="s">
        <v>38</v>
      </c>
      <c r="H423" s="31" t="s">
        <v>39</v>
      </c>
      <c r="I423" s="73" t="s">
        <v>74</v>
      </c>
      <c r="J423" s="54"/>
      <c r="K423" s="54"/>
      <c r="L423" s="54"/>
      <c r="M423" s="57"/>
      <c r="N423" s="74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" customHeight="1" x14ac:dyDescent="0.3">
      <c r="A424" s="15"/>
      <c r="B424" s="49" t="s">
        <v>475</v>
      </c>
      <c r="C424" s="45"/>
      <c r="D424" s="45"/>
      <c r="E424" s="45"/>
      <c r="F424" s="46"/>
      <c r="G424" s="21"/>
      <c r="H424" s="17"/>
      <c r="I424" s="47"/>
      <c r="J424" s="45"/>
      <c r="K424" s="45"/>
      <c r="L424" s="45"/>
      <c r="M424" s="48"/>
      <c r="N424" s="74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" customHeight="1" x14ac:dyDescent="0.3">
      <c r="A425" s="15"/>
      <c r="B425" s="49" t="s">
        <v>476</v>
      </c>
      <c r="C425" s="45"/>
      <c r="D425" s="45"/>
      <c r="E425" s="45"/>
      <c r="F425" s="46"/>
      <c r="G425" s="21"/>
      <c r="H425" s="17"/>
      <c r="I425" s="47"/>
      <c r="J425" s="45"/>
      <c r="K425" s="45"/>
      <c r="L425" s="45"/>
      <c r="M425" s="48"/>
      <c r="N425" s="74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" customHeight="1" x14ac:dyDescent="0.3">
      <c r="A426" s="15"/>
      <c r="B426" s="49" t="s">
        <v>477</v>
      </c>
      <c r="C426" s="45"/>
      <c r="D426" s="45"/>
      <c r="E426" s="45"/>
      <c r="F426" s="46"/>
      <c r="G426" s="21"/>
      <c r="H426" s="17"/>
      <c r="I426" s="47"/>
      <c r="J426" s="45"/>
      <c r="K426" s="45"/>
      <c r="L426" s="45"/>
      <c r="M426" s="48"/>
      <c r="N426" s="74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45" customHeight="1" x14ac:dyDescent="0.3">
      <c r="A427" s="15"/>
      <c r="B427" s="49" t="s">
        <v>478</v>
      </c>
      <c r="C427" s="45"/>
      <c r="D427" s="45"/>
      <c r="E427" s="45"/>
      <c r="F427" s="46"/>
      <c r="G427" s="21"/>
      <c r="H427" s="17"/>
      <c r="I427" s="47"/>
      <c r="J427" s="45"/>
      <c r="K427" s="45"/>
      <c r="L427" s="45"/>
      <c r="M427" s="48"/>
      <c r="N427" s="74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45" customHeight="1" x14ac:dyDescent="0.3">
      <c r="A428" s="15"/>
      <c r="B428" s="49" t="s">
        <v>479</v>
      </c>
      <c r="C428" s="45"/>
      <c r="D428" s="45"/>
      <c r="E428" s="45"/>
      <c r="F428" s="46"/>
      <c r="G428" s="21"/>
      <c r="H428" s="17"/>
      <c r="I428" s="47"/>
      <c r="J428" s="45"/>
      <c r="K428" s="45"/>
      <c r="L428" s="45"/>
      <c r="M428" s="48"/>
      <c r="N428" s="74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3">
      <c r="A429" s="15" t="s">
        <v>718</v>
      </c>
      <c r="B429" s="144" t="s">
        <v>481</v>
      </c>
      <c r="C429" s="54"/>
      <c r="D429" s="54"/>
      <c r="E429" s="54"/>
      <c r="F429" s="55"/>
      <c r="G429" s="31" t="s">
        <v>38</v>
      </c>
      <c r="H429" s="31" t="s">
        <v>39</v>
      </c>
      <c r="I429" s="73" t="s">
        <v>74</v>
      </c>
      <c r="J429" s="54"/>
      <c r="K429" s="54"/>
      <c r="L429" s="54"/>
      <c r="M429" s="57"/>
      <c r="N429" s="74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30.75" customHeight="1" x14ac:dyDescent="0.3">
      <c r="A430" s="15"/>
      <c r="B430" s="49" t="s">
        <v>482</v>
      </c>
      <c r="C430" s="45"/>
      <c r="D430" s="45"/>
      <c r="E430" s="45"/>
      <c r="F430" s="46"/>
      <c r="G430" s="21"/>
      <c r="H430" s="17"/>
      <c r="I430" s="47"/>
      <c r="J430" s="45"/>
      <c r="K430" s="45"/>
      <c r="L430" s="45"/>
      <c r="M430" s="48"/>
      <c r="N430" s="74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30" customHeight="1" x14ac:dyDescent="0.3">
      <c r="A431" s="24"/>
      <c r="B431" s="49" t="s">
        <v>483</v>
      </c>
      <c r="C431" s="45"/>
      <c r="D431" s="45"/>
      <c r="E431" s="45"/>
      <c r="F431" s="46"/>
      <c r="G431" s="21"/>
      <c r="H431" s="21"/>
      <c r="I431" s="47"/>
      <c r="J431" s="45"/>
      <c r="K431" s="45"/>
      <c r="L431" s="45"/>
      <c r="M431" s="48"/>
      <c r="N431" s="74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spans="1:24" ht="30" customHeight="1" x14ac:dyDescent="0.3">
      <c r="A432" s="24"/>
      <c r="B432" s="49" t="s">
        <v>484</v>
      </c>
      <c r="C432" s="45"/>
      <c r="D432" s="45"/>
      <c r="E432" s="45"/>
      <c r="F432" s="46"/>
      <c r="G432" s="21"/>
      <c r="H432" s="21"/>
      <c r="I432" s="47"/>
      <c r="J432" s="45"/>
      <c r="K432" s="45"/>
      <c r="L432" s="45"/>
      <c r="M432" s="48"/>
      <c r="N432" s="74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spans="1:24" ht="45" customHeight="1" x14ac:dyDescent="0.3">
      <c r="A433" s="24"/>
      <c r="B433" s="49" t="s">
        <v>485</v>
      </c>
      <c r="C433" s="45"/>
      <c r="D433" s="45"/>
      <c r="E433" s="45"/>
      <c r="F433" s="46"/>
      <c r="G433" s="23"/>
      <c r="H433" s="21"/>
      <c r="I433" s="47"/>
      <c r="J433" s="45"/>
      <c r="K433" s="45"/>
      <c r="L433" s="45"/>
      <c r="M433" s="48"/>
      <c r="N433" s="74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spans="1:24" ht="43.5" customHeight="1" x14ac:dyDescent="0.3">
      <c r="A434" s="24"/>
      <c r="B434" s="49" t="s">
        <v>486</v>
      </c>
      <c r="C434" s="45"/>
      <c r="D434" s="45"/>
      <c r="E434" s="45"/>
      <c r="F434" s="46"/>
      <c r="G434" s="23"/>
      <c r="H434" s="21"/>
      <c r="I434" s="47"/>
      <c r="J434" s="45"/>
      <c r="K434" s="45"/>
      <c r="L434" s="45"/>
      <c r="M434" s="48"/>
      <c r="N434" s="74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spans="1:24" ht="33.75" customHeight="1" x14ac:dyDescent="0.3">
      <c r="A435" s="24"/>
      <c r="B435" s="49" t="s">
        <v>487</v>
      </c>
      <c r="C435" s="45"/>
      <c r="D435" s="45"/>
      <c r="E435" s="45"/>
      <c r="F435" s="46"/>
      <c r="G435" s="23"/>
      <c r="H435" s="21"/>
      <c r="I435" s="47"/>
      <c r="J435" s="45"/>
      <c r="K435" s="45"/>
      <c r="L435" s="45"/>
      <c r="M435" s="48"/>
      <c r="N435" s="74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spans="1:24" ht="30" customHeight="1" x14ac:dyDescent="0.3">
      <c r="A436" s="24"/>
      <c r="B436" s="49" t="s">
        <v>488</v>
      </c>
      <c r="C436" s="45"/>
      <c r="D436" s="45"/>
      <c r="E436" s="45"/>
      <c r="F436" s="46"/>
      <c r="G436" s="23"/>
      <c r="H436" s="21"/>
      <c r="I436" s="47"/>
      <c r="J436" s="45"/>
      <c r="K436" s="45"/>
      <c r="L436" s="45"/>
      <c r="M436" s="48"/>
      <c r="N436" s="74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spans="1:24" ht="30" customHeight="1" x14ac:dyDescent="0.3">
      <c r="A437" s="24"/>
      <c r="B437" s="49" t="s">
        <v>489</v>
      </c>
      <c r="C437" s="45"/>
      <c r="D437" s="45"/>
      <c r="E437" s="45"/>
      <c r="F437" s="46"/>
      <c r="G437" s="23"/>
      <c r="H437" s="21"/>
      <c r="I437" s="47"/>
      <c r="J437" s="45"/>
      <c r="K437" s="45"/>
      <c r="L437" s="45"/>
      <c r="M437" s="48"/>
      <c r="N437" s="74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spans="1:24" ht="30" customHeight="1" x14ac:dyDescent="0.3">
      <c r="A438" s="24"/>
      <c r="B438" s="49" t="s">
        <v>490</v>
      </c>
      <c r="C438" s="45"/>
      <c r="D438" s="45"/>
      <c r="E438" s="45"/>
      <c r="F438" s="46"/>
      <c r="G438" s="23"/>
      <c r="H438" s="21"/>
      <c r="I438" s="47"/>
      <c r="J438" s="45"/>
      <c r="K438" s="45"/>
      <c r="L438" s="45"/>
      <c r="M438" s="48"/>
      <c r="N438" s="74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spans="1:24" ht="15.75" customHeight="1" x14ac:dyDescent="0.3">
      <c r="A439" s="15">
        <v>19</v>
      </c>
      <c r="B439" s="53" t="s">
        <v>729</v>
      </c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7"/>
      <c r="N439" s="74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30" customHeight="1" x14ac:dyDescent="0.3">
      <c r="A440" s="24" t="s">
        <v>719</v>
      </c>
      <c r="B440" s="53" t="s">
        <v>492</v>
      </c>
      <c r="C440" s="54"/>
      <c r="D440" s="54"/>
      <c r="E440" s="54"/>
      <c r="F440" s="55"/>
      <c r="G440" s="31" t="s">
        <v>38</v>
      </c>
      <c r="H440" s="31" t="s">
        <v>39</v>
      </c>
      <c r="I440" s="56" t="s">
        <v>74</v>
      </c>
      <c r="J440" s="54"/>
      <c r="K440" s="54"/>
      <c r="L440" s="54"/>
      <c r="M440" s="57"/>
      <c r="N440" s="74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spans="1:24" ht="45.75" customHeight="1" x14ac:dyDescent="0.3">
      <c r="A441" s="24"/>
      <c r="B441" s="49" t="s">
        <v>493</v>
      </c>
      <c r="C441" s="45"/>
      <c r="D441" s="45"/>
      <c r="E441" s="45"/>
      <c r="F441" s="46"/>
      <c r="G441" s="21"/>
      <c r="H441" s="17"/>
      <c r="I441" s="47"/>
      <c r="J441" s="45"/>
      <c r="K441" s="45"/>
      <c r="L441" s="45"/>
      <c r="M441" s="48"/>
      <c r="N441" s="74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spans="1:24" ht="30" customHeight="1" x14ac:dyDescent="0.3">
      <c r="A442" s="24"/>
      <c r="B442" s="49" t="s">
        <v>494</v>
      </c>
      <c r="C442" s="45"/>
      <c r="D442" s="45"/>
      <c r="E442" s="45"/>
      <c r="F442" s="46"/>
      <c r="G442" s="21"/>
      <c r="H442" s="17"/>
      <c r="I442" s="47"/>
      <c r="J442" s="45"/>
      <c r="K442" s="45"/>
      <c r="L442" s="45"/>
      <c r="M442" s="48"/>
      <c r="N442" s="74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spans="1:24" ht="30.75" customHeight="1" x14ac:dyDescent="0.3">
      <c r="A443" s="24"/>
      <c r="B443" s="49" t="s">
        <v>495</v>
      </c>
      <c r="C443" s="45"/>
      <c r="D443" s="45"/>
      <c r="E443" s="45"/>
      <c r="F443" s="46"/>
      <c r="G443" s="21"/>
      <c r="H443" s="21"/>
      <c r="I443" s="47"/>
      <c r="J443" s="45"/>
      <c r="K443" s="45"/>
      <c r="L443" s="45"/>
      <c r="M443" s="48"/>
      <c r="N443" s="74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spans="1:24" ht="30.75" customHeight="1" x14ac:dyDescent="0.3">
      <c r="A444" s="24"/>
      <c r="B444" s="49" t="s">
        <v>496</v>
      </c>
      <c r="C444" s="45"/>
      <c r="D444" s="45"/>
      <c r="E444" s="45"/>
      <c r="F444" s="46"/>
      <c r="G444" s="21"/>
      <c r="H444" s="21"/>
      <c r="I444" s="47"/>
      <c r="J444" s="45"/>
      <c r="K444" s="45"/>
      <c r="L444" s="45"/>
      <c r="M444" s="48"/>
      <c r="N444" s="74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spans="1:24" ht="30.75" customHeight="1" x14ac:dyDescent="0.3">
      <c r="A445" s="24"/>
      <c r="B445" s="49" t="s">
        <v>497</v>
      </c>
      <c r="C445" s="45"/>
      <c r="D445" s="45"/>
      <c r="E445" s="45"/>
      <c r="F445" s="46"/>
      <c r="G445" s="21"/>
      <c r="H445" s="17"/>
      <c r="I445" s="47"/>
      <c r="J445" s="45"/>
      <c r="K445" s="45"/>
      <c r="L445" s="45"/>
      <c r="M445" s="48"/>
      <c r="N445" s="74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spans="1:24" ht="44.25" customHeight="1" x14ac:dyDescent="0.3">
      <c r="A446" s="24"/>
      <c r="B446" s="49" t="s">
        <v>498</v>
      </c>
      <c r="C446" s="45"/>
      <c r="D446" s="45"/>
      <c r="E446" s="45"/>
      <c r="F446" s="46"/>
      <c r="G446" s="21"/>
      <c r="H446" s="21"/>
      <c r="I446" s="47"/>
      <c r="J446" s="45"/>
      <c r="K446" s="45"/>
      <c r="L446" s="45"/>
      <c r="M446" s="48"/>
      <c r="N446" s="74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spans="1:24" ht="42.75" customHeight="1" x14ac:dyDescent="0.3">
      <c r="A447" s="15"/>
      <c r="B447" s="49" t="s">
        <v>499</v>
      </c>
      <c r="C447" s="45"/>
      <c r="D447" s="45"/>
      <c r="E447" s="45"/>
      <c r="F447" s="46"/>
      <c r="G447" s="21"/>
      <c r="H447" s="17"/>
      <c r="I447" s="47"/>
      <c r="J447" s="45"/>
      <c r="K447" s="45"/>
      <c r="L447" s="45"/>
      <c r="M447" s="48"/>
      <c r="N447" s="74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3">
      <c r="A448" s="15" t="s">
        <v>720</v>
      </c>
      <c r="B448" s="53" t="s">
        <v>501</v>
      </c>
      <c r="C448" s="54"/>
      <c r="D448" s="54"/>
      <c r="E448" s="54"/>
      <c r="F448" s="55"/>
      <c r="G448" s="31" t="s">
        <v>38</v>
      </c>
      <c r="H448" s="31" t="s">
        <v>39</v>
      </c>
      <c r="I448" s="56" t="s">
        <v>74</v>
      </c>
      <c r="J448" s="54"/>
      <c r="K448" s="54"/>
      <c r="L448" s="54"/>
      <c r="M448" s="57"/>
      <c r="N448" s="74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3">
      <c r="A449" s="15"/>
      <c r="B449" s="49" t="s">
        <v>502</v>
      </c>
      <c r="C449" s="45"/>
      <c r="D449" s="45"/>
      <c r="E449" s="45"/>
      <c r="F449" s="46"/>
      <c r="G449" s="21"/>
      <c r="H449" s="17"/>
      <c r="I449" s="47"/>
      <c r="J449" s="45"/>
      <c r="K449" s="45"/>
      <c r="L449" s="45"/>
      <c r="M449" s="48"/>
      <c r="N449" s="74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3">
      <c r="A450" s="15"/>
      <c r="B450" s="49" t="s">
        <v>503</v>
      </c>
      <c r="C450" s="45"/>
      <c r="D450" s="45"/>
      <c r="E450" s="45"/>
      <c r="F450" s="46"/>
      <c r="G450" s="21"/>
      <c r="H450" s="17"/>
      <c r="I450" s="47"/>
      <c r="J450" s="45"/>
      <c r="K450" s="45"/>
      <c r="L450" s="45"/>
      <c r="M450" s="48"/>
      <c r="N450" s="74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30" customHeight="1" x14ac:dyDescent="0.3">
      <c r="A451" s="15"/>
      <c r="B451" s="49" t="s">
        <v>504</v>
      </c>
      <c r="C451" s="45"/>
      <c r="D451" s="45"/>
      <c r="E451" s="45"/>
      <c r="F451" s="46"/>
      <c r="G451" s="21"/>
      <c r="H451" s="17"/>
      <c r="I451" s="47"/>
      <c r="J451" s="45"/>
      <c r="K451" s="45"/>
      <c r="L451" s="45"/>
      <c r="M451" s="48"/>
      <c r="N451" s="74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30" customHeight="1" x14ac:dyDescent="0.3">
      <c r="A452" s="15"/>
      <c r="B452" s="49" t="s">
        <v>505</v>
      </c>
      <c r="C452" s="45"/>
      <c r="D452" s="45"/>
      <c r="E452" s="45"/>
      <c r="F452" s="46"/>
      <c r="G452" s="21"/>
      <c r="H452" s="17"/>
      <c r="I452" s="47"/>
      <c r="J452" s="45"/>
      <c r="K452" s="45"/>
      <c r="L452" s="45"/>
      <c r="M452" s="48"/>
      <c r="N452" s="74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33.75" customHeight="1" x14ac:dyDescent="0.3">
      <c r="A453" s="15"/>
      <c r="B453" s="49" t="s">
        <v>506</v>
      </c>
      <c r="C453" s="45"/>
      <c r="D453" s="45"/>
      <c r="E453" s="45"/>
      <c r="F453" s="46"/>
      <c r="G453" s="21"/>
      <c r="H453" s="17"/>
      <c r="I453" s="47"/>
      <c r="J453" s="45"/>
      <c r="K453" s="45"/>
      <c r="L453" s="45"/>
      <c r="M453" s="48"/>
      <c r="N453" s="74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3">
      <c r="A454" s="15"/>
      <c r="B454" s="49" t="s">
        <v>507</v>
      </c>
      <c r="C454" s="45"/>
      <c r="D454" s="45"/>
      <c r="E454" s="45"/>
      <c r="F454" s="46"/>
      <c r="G454" s="21"/>
      <c r="H454" s="17"/>
      <c r="I454" s="47"/>
      <c r="J454" s="45"/>
      <c r="K454" s="45"/>
      <c r="L454" s="45"/>
      <c r="M454" s="48"/>
      <c r="N454" s="74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" customHeight="1" x14ac:dyDescent="0.3">
      <c r="A455" s="15" t="s">
        <v>721</v>
      </c>
      <c r="B455" s="53" t="s">
        <v>509</v>
      </c>
      <c r="C455" s="54"/>
      <c r="D455" s="54"/>
      <c r="E455" s="54"/>
      <c r="F455" s="55"/>
      <c r="G455" s="31" t="s">
        <v>38</v>
      </c>
      <c r="H455" s="31" t="s">
        <v>39</v>
      </c>
      <c r="I455" s="56" t="s">
        <v>74</v>
      </c>
      <c r="J455" s="54"/>
      <c r="K455" s="54"/>
      <c r="L455" s="54"/>
      <c r="M455" s="57"/>
      <c r="N455" s="74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" customHeight="1" x14ac:dyDescent="0.3">
      <c r="A456" s="15"/>
      <c r="B456" s="49" t="s">
        <v>510</v>
      </c>
      <c r="C456" s="45"/>
      <c r="D456" s="45"/>
      <c r="E456" s="45"/>
      <c r="F456" s="46"/>
      <c r="G456" s="21"/>
      <c r="H456" s="17"/>
      <c r="I456" s="47"/>
      <c r="J456" s="45"/>
      <c r="K456" s="45"/>
      <c r="L456" s="45"/>
      <c r="M456" s="48"/>
      <c r="N456" s="74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30.75" customHeight="1" x14ac:dyDescent="0.3">
      <c r="A457" s="15"/>
      <c r="B457" s="49" t="s">
        <v>511</v>
      </c>
      <c r="C457" s="45"/>
      <c r="D457" s="45"/>
      <c r="E457" s="45"/>
      <c r="F457" s="46"/>
      <c r="G457" s="21"/>
      <c r="H457" s="17"/>
      <c r="I457" s="47"/>
      <c r="J457" s="45"/>
      <c r="K457" s="45"/>
      <c r="L457" s="45"/>
      <c r="M457" s="48"/>
      <c r="N457" s="74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" customHeight="1" x14ac:dyDescent="0.3">
      <c r="A458" s="15"/>
      <c r="B458" s="49" t="s">
        <v>512</v>
      </c>
      <c r="C458" s="45"/>
      <c r="D458" s="45"/>
      <c r="E458" s="45"/>
      <c r="F458" s="46"/>
      <c r="G458" s="21"/>
      <c r="H458" s="17"/>
      <c r="I458" s="47"/>
      <c r="J458" s="45"/>
      <c r="K458" s="45"/>
      <c r="L458" s="45"/>
      <c r="M458" s="48"/>
      <c r="N458" s="74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30.75" customHeight="1" x14ac:dyDescent="0.3">
      <c r="A459" s="15"/>
      <c r="B459" s="49" t="s">
        <v>513</v>
      </c>
      <c r="C459" s="45"/>
      <c r="D459" s="45"/>
      <c r="E459" s="45"/>
      <c r="F459" s="46"/>
      <c r="G459" s="21"/>
      <c r="H459" s="17"/>
      <c r="I459" s="47"/>
      <c r="J459" s="45"/>
      <c r="K459" s="45"/>
      <c r="L459" s="45"/>
      <c r="M459" s="48"/>
      <c r="N459" s="74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29.25" customHeight="1" x14ac:dyDescent="0.3">
      <c r="A460" s="15"/>
      <c r="B460" s="49" t="s">
        <v>514</v>
      </c>
      <c r="C460" s="45"/>
      <c r="D460" s="45"/>
      <c r="E460" s="45"/>
      <c r="F460" s="46"/>
      <c r="G460" s="21"/>
      <c r="H460" s="17"/>
      <c r="I460" s="47"/>
      <c r="J460" s="45"/>
      <c r="K460" s="45"/>
      <c r="L460" s="45"/>
      <c r="M460" s="48"/>
      <c r="N460" s="74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44.25" customHeight="1" x14ac:dyDescent="0.3">
      <c r="A461" s="15"/>
      <c r="B461" s="49" t="s">
        <v>515</v>
      </c>
      <c r="C461" s="45"/>
      <c r="D461" s="45"/>
      <c r="E461" s="45"/>
      <c r="F461" s="46"/>
      <c r="G461" s="21"/>
      <c r="H461" s="17"/>
      <c r="I461" s="47"/>
      <c r="J461" s="45"/>
      <c r="K461" s="45"/>
      <c r="L461" s="45"/>
      <c r="M461" s="48"/>
      <c r="N461" s="74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" customHeight="1" x14ac:dyDescent="0.3">
      <c r="A462" s="15"/>
      <c r="B462" s="49" t="s">
        <v>516</v>
      </c>
      <c r="C462" s="45"/>
      <c r="D462" s="45"/>
      <c r="E462" s="45"/>
      <c r="F462" s="46"/>
      <c r="G462" s="21"/>
      <c r="H462" s="17"/>
      <c r="I462" s="47"/>
      <c r="J462" s="45"/>
      <c r="K462" s="45"/>
      <c r="L462" s="45"/>
      <c r="M462" s="48"/>
      <c r="N462" s="74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27" customHeight="1" x14ac:dyDescent="0.3">
      <c r="A463" s="15"/>
      <c r="B463" s="49" t="s">
        <v>517</v>
      </c>
      <c r="C463" s="45"/>
      <c r="D463" s="45"/>
      <c r="E463" s="45"/>
      <c r="F463" s="46"/>
      <c r="G463" s="21"/>
      <c r="H463" s="17"/>
      <c r="I463" s="47"/>
      <c r="J463" s="45"/>
      <c r="K463" s="45"/>
      <c r="L463" s="45"/>
      <c r="M463" s="48"/>
      <c r="N463" s="74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36" customHeight="1" x14ac:dyDescent="0.3">
      <c r="A464" s="15"/>
      <c r="B464" s="49" t="s">
        <v>518</v>
      </c>
      <c r="C464" s="45"/>
      <c r="D464" s="45"/>
      <c r="E464" s="45"/>
      <c r="F464" s="46"/>
      <c r="G464" s="21"/>
      <c r="H464" s="17"/>
      <c r="I464" s="47"/>
      <c r="J464" s="45"/>
      <c r="K464" s="45"/>
      <c r="L464" s="45"/>
      <c r="M464" s="48"/>
      <c r="N464" s="74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30" customHeight="1" x14ac:dyDescent="0.3">
      <c r="A465" s="15"/>
      <c r="B465" s="49" t="s">
        <v>519</v>
      </c>
      <c r="C465" s="45"/>
      <c r="D465" s="45"/>
      <c r="E465" s="45"/>
      <c r="F465" s="46"/>
      <c r="G465" s="21"/>
      <c r="H465" s="17"/>
      <c r="I465" s="47"/>
      <c r="J465" s="45"/>
      <c r="K465" s="45"/>
      <c r="L465" s="45"/>
      <c r="M465" s="48"/>
      <c r="N465" s="74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3">
      <c r="A466" s="15" t="s">
        <v>722</v>
      </c>
      <c r="B466" s="53" t="s">
        <v>521</v>
      </c>
      <c r="C466" s="54"/>
      <c r="D466" s="54"/>
      <c r="E466" s="54"/>
      <c r="F466" s="55"/>
      <c r="G466" s="31" t="s">
        <v>38</v>
      </c>
      <c r="H466" s="31" t="s">
        <v>39</v>
      </c>
      <c r="I466" s="56" t="s">
        <v>74</v>
      </c>
      <c r="J466" s="54"/>
      <c r="K466" s="54"/>
      <c r="L466" s="54"/>
      <c r="M466" s="57"/>
      <c r="N466" s="74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30" customHeight="1" x14ac:dyDescent="0.3">
      <c r="A467" s="15"/>
      <c r="B467" s="49" t="s">
        <v>522</v>
      </c>
      <c r="C467" s="45"/>
      <c r="D467" s="45"/>
      <c r="E467" s="45"/>
      <c r="F467" s="46"/>
      <c r="G467" s="21"/>
      <c r="H467" s="17"/>
      <c r="I467" s="61"/>
      <c r="J467" s="45"/>
      <c r="K467" s="45"/>
      <c r="L467" s="45"/>
      <c r="M467" s="48"/>
      <c r="N467" s="74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30" customHeight="1" x14ac:dyDescent="0.3">
      <c r="A468" s="15"/>
      <c r="B468" s="49" t="s">
        <v>523</v>
      </c>
      <c r="C468" s="45"/>
      <c r="D468" s="45"/>
      <c r="E468" s="45"/>
      <c r="F468" s="46"/>
      <c r="G468" s="21"/>
      <c r="H468" s="17"/>
      <c r="I468" s="61"/>
      <c r="J468" s="45"/>
      <c r="K468" s="45"/>
      <c r="L468" s="45"/>
      <c r="M468" s="48"/>
      <c r="N468" s="74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30" customHeight="1" x14ac:dyDescent="0.3">
      <c r="A469" s="15"/>
      <c r="B469" s="49" t="s">
        <v>524</v>
      </c>
      <c r="C469" s="45"/>
      <c r="D469" s="45"/>
      <c r="E469" s="45"/>
      <c r="F469" s="46"/>
      <c r="G469" s="21"/>
      <c r="H469" s="17"/>
      <c r="I469" s="47"/>
      <c r="J469" s="45"/>
      <c r="K469" s="45"/>
      <c r="L469" s="45"/>
      <c r="M469" s="48"/>
      <c r="N469" s="74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30.75" customHeight="1" x14ac:dyDescent="0.3">
      <c r="A470" s="15"/>
      <c r="B470" s="49" t="s">
        <v>525</v>
      </c>
      <c r="C470" s="45"/>
      <c r="D470" s="45"/>
      <c r="E470" s="45"/>
      <c r="F470" s="46"/>
      <c r="G470" s="21"/>
      <c r="H470" s="17"/>
      <c r="I470" s="47"/>
      <c r="J470" s="45"/>
      <c r="K470" s="45"/>
      <c r="L470" s="45"/>
      <c r="M470" s="48"/>
      <c r="N470" s="74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35.25" customHeight="1" x14ac:dyDescent="0.3">
      <c r="A471" s="15"/>
      <c r="B471" s="49" t="s">
        <v>526</v>
      </c>
      <c r="C471" s="45"/>
      <c r="D471" s="45"/>
      <c r="E471" s="45"/>
      <c r="F471" s="46"/>
      <c r="G471" s="21"/>
      <c r="H471" s="17"/>
      <c r="I471" s="61"/>
      <c r="J471" s="45"/>
      <c r="K471" s="45"/>
      <c r="L471" s="45"/>
      <c r="M471" s="48"/>
      <c r="N471" s="74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30" customHeight="1" x14ac:dyDescent="0.3">
      <c r="A472" s="15"/>
      <c r="B472" s="49" t="s">
        <v>527</v>
      </c>
      <c r="C472" s="45"/>
      <c r="D472" s="45"/>
      <c r="E472" s="45"/>
      <c r="F472" s="46"/>
      <c r="G472" s="21"/>
      <c r="H472" s="17"/>
      <c r="I472" s="47"/>
      <c r="J472" s="45"/>
      <c r="K472" s="45"/>
      <c r="L472" s="45"/>
      <c r="M472" s="48"/>
      <c r="N472" s="74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30" customHeight="1" x14ac:dyDescent="0.3">
      <c r="A473" s="15"/>
      <c r="B473" s="49" t="s">
        <v>528</v>
      </c>
      <c r="C473" s="45"/>
      <c r="D473" s="45"/>
      <c r="E473" s="45"/>
      <c r="F473" s="46"/>
      <c r="G473" s="21"/>
      <c r="H473" s="17"/>
      <c r="I473" s="47"/>
      <c r="J473" s="45"/>
      <c r="K473" s="45"/>
      <c r="L473" s="45"/>
      <c r="M473" s="48"/>
      <c r="N473" s="74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36" customHeight="1" x14ac:dyDescent="0.3">
      <c r="A474" s="15"/>
      <c r="B474" s="49" t="s">
        <v>529</v>
      </c>
      <c r="C474" s="45"/>
      <c r="D474" s="45"/>
      <c r="E474" s="45"/>
      <c r="F474" s="46"/>
      <c r="G474" s="21"/>
      <c r="H474" s="17"/>
      <c r="I474" s="47"/>
      <c r="J474" s="45"/>
      <c r="K474" s="45"/>
      <c r="L474" s="45"/>
      <c r="M474" s="48"/>
      <c r="N474" s="74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3">
      <c r="A475" s="15" t="s">
        <v>723</v>
      </c>
      <c r="B475" s="53" t="s">
        <v>531</v>
      </c>
      <c r="C475" s="54"/>
      <c r="D475" s="54"/>
      <c r="E475" s="54"/>
      <c r="F475" s="55"/>
      <c r="G475" s="31" t="s">
        <v>38</v>
      </c>
      <c r="H475" s="31" t="s">
        <v>39</v>
      </c>
      <c r="I475" s="56" t="s">
        <v>74</v>
      </c>
      <c r="J475" s="54"/>
      <c r="K475" s="54"/>
      <c r="L475" s="54"/>
      <c r="M475" s="57"/>
      <c r="N475" s="74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" customHeight="1" x14ac:dyDescent="0.3">
      <c r="A476" s="15"/>
      <c r="B476" s="49" t="s">
        <v>532</v>
      </c>
      <c r="C476" s="45"/>
      <c r="D476" s="45"/>
      <c r="E476" s="45"/>
      <c r="F476" s="46"/>
      <c r="G476" s="21"/>
      <c r="H476" s="17"/>
      <c r="I476" s="47"/>
      <c r="J476" s="45"/>
      <c r="K476" s="45"/>
      <c r="L476" s="45"/>
      <c r="M476" s="48"/>
      <c r="N476" s="74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30" customHeight="1" x14ac:dyDescent="0.3">
      <c r="A477" s="15"/>
      <c r="B477" s="49" t="s">
        <v>533</v>
      </c>
      <c r="C477" s="45"/>
      <c r="D477" s="45"/>
      <c r="E477" s="45"/>
      <c r="F477" s="46"/>
      <c r="G477" s="21"/>
      <c r="H477" s="17"/>
      <c r="I477" s="47"/>
      <c r="J477" s="45"/>
      <c r="K477" s="45"/>
      <c r="L477" s="45"/>
      <c r="M477" s="48"/>
      <c r="N477" s="74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" customHeight="1" x14ac:dyDescent="0.3">
      <c r="A478" s="15"/>
      <c r="B478" s="49" t="s">
        <v>534</v>
      </c>
      <c r="C478" s="45"/>
      <c r="D478" s="45"/>
      <c r="E478" s="45"/>
      <c r="F478" s="46"/>
      <c r="G478" s="21"/>
      <c r="H478" s="17"/>
      <c r="I478" s="47"/>
      <c r="J478" s="45"/>
      <c r="K478" s="45"/>
      <c r="L478" s="45"/>
      <c r="M478" s="48"/>
      <c r="N478" s="74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29.25" customHeight="1" x14ac:dyDescent="0.3">
      <c r="A479" s="15"/>
      <c r="B479" s="49" t="s">
        <v>535</v>
      </c>
      <c r="C479" s="45"/>
      <c r="D479" s="45"/>
      <c r="E479" s="45"/>
      <c r="F479" s="46"/>
      <c r="G479" s="21"/>
      <c r="H479" s="17"/>
      <c r="I479" s="47"/>
      <c r="J479" s="45"/>
      <c r="K479" s="45"/>
      <c r="L479" s="45"/>
      <c r="M479" s="48"/>
      <c r="N479" s="74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30.75" customHeight="1" x14ac:dyDescent="0.3">
      <c r="A480" s="15"/>
      <c r="B480" s="49" t="s">
        <v>536</v>
      </c>
      <c r="C480" s="45"/>
      <c r="D480" s="45"/>
      <c r="E480" s="45"/>
      <c r="F480" s="46"/>
      <c r="G480" s="21"/>
      <c r="H480" s="17"/>
      <c r="I480" s="47"/>
      <c r="J480" s="45"/>
      <c r="K480" s="45"/>
      <c r="L480" s="45"/>
      <c r="M480" s="48"/>
      <c r="N480" s="74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30.75" customHeight="1" x14ac:dyDescent="0.3">
      <c r="A481" s="15"/>
      <c r="B481" s="49" t="s">
        <v>537</v>
      </c>
      <c r="C481" s="45"/>
      <c r="D481" s="45"/>
      <c r="E481" s="45"/>
      <c r="F481" s="46"/>
      <c r="G481" s="21"/>
      <c r="H481" s="17"/>
      <c r="I481" s="47"/>
      <c r="J481" s="45"/>
      <c r="K481" s="45"/>
      <c r="L481" s="45"/>
      <c r="M481" s="48"/>
      <c r="N481" s="74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42.75" customHeight="1" x14ac:dyDescent="0.3">
      <c r="A482" s="15"/>
      <c r="B482" s="49" t="s">
        <v>538</v>
      </c>
      <c r="C482" s="45"/>
      <c r="D482" s="45"/>
      <c r="E482" s="45"/>
      <c r="F482" s="46"/>
      <c r="G482" s="21"/>
      <c r="H482" s="17"/>
      <c r="I482" s="47"/>
      <c r="J482" s="45"/>
      <c r="K482" s="45"/>
      <c r="L482" s="45"/>
      <c r="M482" s="48"/>
      <c r="N482" s="74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27.75" customHeight="1" x14ac:dyDescent="0.3">
      <c r="A483" s="15"/>
      <c r="B483" s="49" t="s">
        <v>539</v>
      </c>
      <c r="C483" s="45"/>
      <c r="D483" s="45"/>
      <c r="E483" s="45"/>
      <c r="F483" s="46"/>
      <c r="G483" s="21"/>
      <c r="H483" s="17"/>
      <c r="I483" s="47"/>
      <c r="J483" s="45"/>
      <c r="K483" s="45"/>
      <c r="L483" s="45"/>
      <c r="M483" s="48"/>
      <c r="N483" s="74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" customHeight="1" x14ac:dyDescent="0.3">
      <c r="A484" s="15" t="s">
        <v>724</v>
      </c>
      <c r="B484" s="53" t="s">
        <v>541</v>
      </c>
      <c r="C484" s="54"/>
      <c r="D484" s="54"/>
      <c r="E484" s="54"/>
      <c r="F484" s="55"/>
      <c r="G484" s="31" t="s">
        <v>38</v>
      </c>
      <c r="H484" s="31" t="s">
        <v>39</v>
      </c>
      <c r="I484" s="56" t="s">
        <v>74</v>
      </c>
      <c r="J484" s="54"/>
      <c r="K484" s="54"/>
      <c r="L484" s="54"/>
      <c r="M484" s="57"/>
      <c r="N484" s="74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33" customHeight="1" x14ac:dyDescent="0.3">
      <c r="A485" s="15"/>
      <c r="B485" s="49" t="s">
        <v>542</v>
      </c>
      <c r="C485" s="45"/>
      <c r="D485" s="45"/>
      <c r="E485" s="45"/>
      <c r="F485" s="46"/>
      <c r="G485" s="21"/>
      <c r="H485" s="17"/>
      <c r="I485" s="47"/>
      <c r="J485" s="45"/>
      <c r="K485" s="45"/>
      <c r="L485" s="45"/>
      <c r="M485" s="48"/>
      <c r="N485" s="74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30" customHeight="1" x14ac:dyDescent="0.3">
      <c r="A486" s="15"/>
      <c r="B486" s="89" t="s">
        <v>543</v>
      </c>
      <c r="C486" s="45"/>
      <c r="D486" s="45"/>
      <c r="E486" s="45"/>
      <c r="F486" s="46"/>
      <c r="G486" s="21"/>
      <c r="H486" s="17"/>
      <c r="I486" s="61"/>
      <c r="J486" s="45"/>
      <c r="K486" s="45"/>
      <c r="L486" s="45"/>
      <c r="M486" s="48"/>
      <c r="N486" s="74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3">
      <c r="A487" s="15"/>
      <c r="B487" s="52" t="s">
        <v>544</v>
      </c>
      <c r="C487" s="45"/>
      <c r="D487" s="45"/>
      <c r="E487" s="45"/>
      <c r="F487" s="46"/>
      <c r="G487" s="21"/>
      <c r="H487" s="17"/>
      <c r="I487" s="47"/>
      <c r="J487" s="45"/>
      <c r="K487" s="45"/>
      <c r="L487" s="45"/>
      <c r="M487" s="48"/>
      <c r="N487" s="74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45" customHeight="1" x14ac:dyDescent="0.3">
      <c r="A488" s="15"/>
      <c r="B488" s="89" t="s">
        <v>545</v>
      </c>
      <c r="C488" s="45"/>
      <c r="D488" s="45"/>
      <c r="E488" s="45"/>
      <c r="F488" s="46"/>
      <c r="G488" s="21"/>
      <c r="H488" s="17"/>
      <c r="I488" s="47"/>
      <c r="J488" s="45"/>
      <c r="K488" s="45"/>
      <c r="L488" s="45"/>
      <c r="M488" s="48"/>
      <c r="N488" s="74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3">
      <c r="A489" s="15"/>
      <c r="B489" s="52" t="s">
        <v>546</v>
      </c>
      <c r="C489" s="45"/>
      <c r="D489" s="45"/>
      <c r="E489" s="45"/>
      <c r="F489" s="46"/>
      <c r="G489" s="21"/>
      <c r="H489" s="17"/>
      <c r="I489" s="47"/>
      <c r="J489" s="45"/>
      <c r="K489" s="45"/>
      <c r="L489" s="45"/>
      <c r="M489" s="48"/>
      <c r="N489" s="74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30" customHeight="1" x14ac:dyDescent="0.3">
      <c r="A490" s="15"/>
      <c r="B490" s="49" t="s">
        <v>547</v>
      </c>
      <c r="C490" s="45"/>
      <c r="D490" s="45"/>
      <c r="E490" s="45"/>
      <c r="F490" s="46"/>
      <c r="G490" s="21"/>
      <c r="H490" s="17"/>
      <c r="I490" s="47"/>
      <c r="J490" s="45"/>
      <c r="K490" s="45"/>
      <c r="L490" s="45"/>
      <c r="M490" s="48"/>
      <c r="N490" s="74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3">
      <c r="A491" s="15" t="s">
        <v>725</v>
      </c>
      <c r="B491" s="53" t="s">
        <v>549</v>
      </c>
      <c r="C491" s="54"/>
      <c r="D491" s="54"/>
      <c r="E491" s="54"/>
      <c r="F491" s="55"/>
      <c r="G491" s="31" t="s">
        <v>38</v>
      </c>
      <c r="H491" s="31" t="s">
        <v>39</v>
      </c>
      <c r="I491" s="56" t="s">
        <v>74</v>
      </c>
      <c r="J491" s="54"/>
      <c r="K491" s="54"/>
      <c r="L491" s="54"/>
      <c r="M491" s="57"/>
      <c r="N491" s="74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3">
      <c r="A492" s="15"/>
      <c r="B492" s="44" t="s">
        <v>550</v>
      </c>
      <c r="C492" s="45"/>
      <c r="D492" s="45"/>
      <c r="E492" s="45"/>
      <c r="F492" s="46"/>
      <c r="G492" s="23"/>
      <c r="H492" s="17"/>
      <c r="I492" s="47"/>
      <c r="J492" s="45"/>
      <c r="K492" s="45"/>
      <c r="L492" s="45"/>
      <c r="M492" s="48"/>
      <c r="N492" s="74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30" customHeight="1" x14ac:dyDescent="0.3">
      <c r="A493" s="15"/>
      <c r="B493" s="49" t="s">
        <v>551</v>
      </c>
      <c r="C493" s="45"/>
      <c r="D493" s="45"/>
      <c r="E493" s="45"/>
      <c r="F493" s="46"/>
      <c r="G493" s="23"/>
      <c r="H493" s="17"/>
      <c r="I493" s="47"/>
      <c r="J493" s="45"/>
      <c r="K493" s="45"/>
      <c r="L493" s="45"/>
      <c r="M493" s="48"/>
      <c r="N493" s="74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" customHeight="1" x14ac:dyDescent="0.3">
      <c r="A494" s="15"/>
      <c r="B494" s="49" t="s">
        <v>552</v>
      </c>
      <c r="C494" s="45"/>
      <c r="D494" s="45"/>
      <c r="E494" s="45"/>
      <c r="F494" s="46"/>
      <c r="G494" s="23"/>
      <c r="H494" s="17"/>
      <c r="I494" s="47"/>
      <c r="J494" s="45"/>
      <c r="K494" s="45"/>
      <c r="L494" s="45"/>
      <c r="M494" s="48"/>
      <c r="N494" s="74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3">
      <c r="A495" s="15"/>
      <c r="B495" s="44" t="s">
        <v>553</v>
      </c>
      <c r="C495" s="45"/>
      <c r="D495" s="45"/>
      <c r="E495" s="45"/>
      <c r="F495" s="46"/>
      <c r="G495" s="21"/>
      <c r="H495" s="17"/>
      <c r="I495" s="47"/>
      <c r="J495" s="45"/>
      <c r="K495" s="45"/>
      <c r="L495" s="45"/>
      <c r="M495" s="48"/>
      <c r="N495" s="74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" customHeight="1" x14ac:dyDescent="0.3">
      <c r="A496" s="15"/>
      <c r="B496" s="49" t="s">
        <v>554</v>
      </c>
      <c r="C496" s="45"/>
      <c r="D496" s="45"/>
      <c r="E496" s="45"/>
      <c r="F496" s="46"/>
      <c r="G496" s="21"/>
      <c r="H496" s="17"/>
      <c r="I496" s="47"/>
      <c r="J496" s="45"/>
      <c r="K496" s="45"/>
      <c r="L496" s="45"/>
      <c r="M496" s="48"/>
      <c r="N496" s="74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" customHeight="1" x14ac:dyDescent="0.3">
      <c r="A497" s="15"/>
      <c r="B497" s="49" t="s">
        <v>555</v>
      </c>
      <c r="C497" s="45"/>
      <c r="D497" s="45"/>
      <c r="E497" s="45"/>
      <c r="F497" s="46"/>
      <c r="G497" s="21"/>
      <c r="H497" s="17"/>
      <c r="I497" s="47"/>
      <c r="J497" s="45"/>
      <c r="K497" s="45"/>
      <c r="L497" s="45"/>
      <c r="M497" s="48"/>
      <c r="N497" s="74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" customHeight="1" x14ac:dyDescent="0.3">
      <c r="A498" s="15"/>
      <c r="B498" s="49" t="s">
        <v>556</v>
      </c>
      <c r="C498" s="45"/>
      <c r="D498" s="45"/>
      <c r="E498" s="45"/>
      <c r="F498" s="46"/>
      <c r="G498" s="21"/>
      <c r="H498" s="17"/>
      <c r="I498" s="47"/>
      <c r="J498" s="45"/>
      <c r="K498" s="45"/>
      <c r="L498" s="45"/>
      <c r="M498" s="48"/>
      <c r="N498" s="74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" customHeight="1" x14ac:dyDescent="0.3">
      <c r="A499" s="15"/>
      <c r="B499" s="49" t="s">
        <v>557</v>
      </c>
      <c r="C499" s="45"/>
      <c r="D499" s="45"/>
      <c r="E499" s="45"/>
      <c r="F499" s="46"/>
      <c r="G499" s="21"/>
      <c r="H499" s="17"/>
      <c r="I499" s="47"/>
      <c r="J499" s="45"/>
      <c r="K499" s="45"/>
      <c r="L499" s="45"/>
      <c r="M499" s="48"/>
      <c r="N499" s="74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" customHeight="1" x14ac:dyDescent="0.3">
      <c r="A500" s="15"/>
      <c r="B500" s="49" t="s">
        <v>558</v>
      </c>
      <c r="C500" s="45"/>
      <c r="D500" s="45"/>
      <c r="E500" s="45"/>
      <c r="F500" s="46"/>
      <c r="G500" s="21"/>
      <c r="H500" s="17"/>
      <c r="I500" s="47"/>
      <c r="J500" s="45"/>
      <c r="K500" s="45"/>
      <c r="L500" s="45"/>
      <c r="M500" s="48"/>
      <c r="N500" s="74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3">
      <c r="A501" s="15"/>
      <c r="B501" s="44" t="s">
        <v>559</v>
      </c>
      <c r="C501" s="45"/>
      <c r="D501" s="45"/>
      <c r="E501" s="45"/>
      <c r="F501" s="46"/>
      <c r="G501" s="21"/>
      <c r="H501" s="17"/>
      <c r="I501" s="47"/>
      <c r="J501" s="45"/>
      <c r="K501" s="45"/>
      <c r="L501" s="45"/>
      <c r="M501" s="48"/>
      <c r="N501" s="74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3">
      <c r="A502" s="15"/>
      <c r="B502" s="44" t="s">
        <v>560</v>
      </c>
      <c r="C502" s="45"/>
      <c r="D502" s="45"/>
      <c r="E502" s="45"/>
      <c r="F502" s="46"/>
      <c r="G502" s="21"/>
      <c r="H502" s="17"/>
      <c r="I502" s="47"/>
      <c r="J502" s="45"/>
      <c r="K502" s="45"/>
      <c r="L502" s="45"/>
      <c r="M502" s="48"/>
      <c r="N502" s="74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3">
      <c r="A503" s="15"/>
      <c r="B503" s="44" t="s">
        <v>561</v>
      </c>
      <c r="C503" s="45"/>
      <c r="D503" s="45"/>
      <c r="E503" s="45"/>
      <c r="F503" s="46"/>
      <c r="G503" s="21"/>
      <c r="H503" s="17"/>
      <c r="I503" s="47"/>
      <c r="J503" s="45"/>
      <c r="K503" s="45"/>
      <c r="L503" s="45"/>
      <c r="M503" s="48"/>
      <c r="N503" s="74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3">
      <c r="A504" s="15"/>
      <c r="B504" s="53" t="s">
        <v>562</v>
      </c>
      <c r="C504" s="54"/>
      <c r="D504" s="54"/>
      <c r="E504" s="54"/>
      <c r="F504" s="55"/>
      <c r="G504" s="31" t="s">
        <v>38</v>
      </c>
      <c r="H504" s="31" t="s">
        <v>39</v>
      </c>
      <c r="I504" s="56" t="s">
        <v>74</v>
      </c>
      <c r="J504" s="54"/>
      <c r="K504" s="54"/>
      <c r="L504" s="54"/>
      <c r="M504" s="57"/>
      <c r="N504" s="74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3">
      <c r="A505" s="15"/>
      <c r="B505" s="44" t="s">
        <v>563</v>
      </c>
      <c r="C505" s="45"/>
      <c r="D505" s="45"/>
      <c r="E505" s="45"/>
      <c r="F505" s="46"/>
      <c r="G505" s="21"/>
      <c r="H505" s="17"/>
      <c r="I505" s="47"/>
      <c r="J505" s="45"/>
      <c r="K505" s="45"/>
      <c r="L505" s="45"/>
      <c r="M505" s="48"/>
      <c r="N505" s="74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3">
      <c r="A506" s="15"/>
      <c r="B506" s="44" t="s">
        <v>564</v>
      </c>
      <c r="C506" s="45"/>
      <c r="D506" s="45"/>
      <c r="E506" s="45"/>
      <c r="F506" s="46"/>
      <c r="G506" s="21"/>
      <c r="H506" s="17"/>
      <c r="I506" s="47"/>
      <c r="J506" s="45"/>
      <c r="K506" s="45"/>
      <c r="L506" s="45"/>
      <c r="M506" s="48"/>
      <c r="N506" s="74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3">
      <c r="A507" s="15"/>
      <c r="B507" s="44" t="s">
        <v>565</v>
      </c>
      <c r="C507" s="45"/>
      <c r="D507" s="45"/>
      <c r="E507" s="45"/>
      <c r="F507" s="46"/>
      <c r="G507" s="21"/>
      <c r="H507" s="17"/>
      <c r="I507" s="47"/>
      <c r="J507" s="45"/>
      <c r="K507" s="45"/>
      <c r="L507" s="45"/>
      <c r="M507" s="48"/>
      <c r="N507" s="74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3">
      <c r="A508" s="15"/>
      <c r="B508" s="44" t="s">
        <v>566</v>
      </c>
      <c r="C508" s="45"/>
      <c r="D508" s="45"/>
      <c r="E508" s="45"/>
      <c r="F508" s="46"/>
      <c r="G508" s="21"/>
      <c r="H508" s="17"/>
      <c r="I508" s="47"/>
      <c r="J508" s="45"/>
      <c r="K508" s="45"/>
      <c r="L508" s="45"/>
      <c r="M508" s="48"/>
      <c r="N508" s="74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3">
      <c r="A509" s="15"/>
      <c r="B509" s="44" t="s">
        <v>567</v>
      </c>
      <c r="C509" s="45"/>
      <c r="D509" s="45"/>
      <c r="E509" s="45"/>
      <c r="F509" s="46"/>
      <c r="G509" s="21"/>
      <c r="H509" s="17"/>
      <c r="I509" s="47"/>
      <c r="J509" s="45"/>
      <c r="K509" s="45"/>
      <c r="L509" s="45"/>
      <c r="M509" s="48"/>
      <c r="N509" s="74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3">
      <c r="A510" s="15"/>
      <c r="B510" s="44" t="s">
        <v>568</v>
      </c>
      <c r="C510" s="45"/>
      <c r="D510" s="45"/>
      <c r="E510" s="45"/>
      <c r="F510" s="46"/>
      <c r="G510" s="21"/>
      <c r="H510" s="17"/>
      <c r="I510" s="47"/>
      <c r="J510" s="45"/>
      <c r="K510" s="45"/>
      <c r="L510" s="45"/>
      <c r="M510" s="48"/>
      <c r="N510" s="74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3">
      <c r="A511" s="15"/>
      <c r="B511" s="44" t="s">
        <v>314</v>
      </c>
      <c r="C511" s="45"/>
      <c r="D511" s="45"/>
      <c r="E511" s="45"/>
      <c r="F511" s="46"/>
      <c r="G511" s="21"/>
      <c r="H511" s="17"/>
      <c r="I511" s="47"/>
      <c r="J511" s="45"/>
      <c r="K511" s="45"/>
      <c r="L511" s="45"/>
      <c r="M511" s="48"/>
      <c r="N511" s="74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3">
      <c r="A512" s="15"/>
      <c r="B512" s="44" t="s">
        <v>569</v>
      </c>
      <c r="C512" s="45"/>
      <c r="D512" s="45"/>
      <c r="E512" s="45"/>
      <c r="F512" s="46"/>
      <c r="G512" s="21"/>
      <c r="H512" s="17"/>
      <c r="I512" s="47"/>
      <c r="J512" s="45"/>
      <c r="K512" s="45"/>
      <c r="L512" s="45"/>
      <c r="M512" s="48"/>
      <c r="N512" s="74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3">
      <c r="A513" s="15"/>
      <c r="B513" s="44" t="s">
        <v>570</v>
      </c>
      <c r="C513" s="45"/>
      <c r="D513" s="45"/>
      <c r="E513" s="45"/>
      <c r="F513" s="46"/>
      <c r="G513" s="21"/>
      <c r="H513" s="17"/>
      <c r="I513" s="47"/>
      <c r="J513" s="45"/>
      <c r="K513" s="45"/>
      <c r="L513" s="45"/>
      <c r="M513" s="48"/>
      <c r="N513" s="74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" customHeight="1" x14ac:dyDescent="0.3">
      <c r="A514" s="15" t="s">
        <v>726</v>
      </c>
      <c r="B514" s="53" t="s">
        <v>571</v>
      </c>
      <c r="C514" s="54"/>
      <c r="D514" s="54"/>
      <c r="E514" s="54"/>
      <c r="F514" s="55"/>
      <c r="G514" s="31" t="s">
        <v>38</v>
      </c>
      <c r="H514" s="31" t="s">
        <v>39</v>
      </c>
      <c r="I514" s="56" t="s">
        <v>74</v>
      </c>
      <c r="J514" s="54"/>
      <c r="K514" s="54"/>
      <c r="L514" s="54"/>
      <c r="M514" s="57"/>
      <c r="N514" s="74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" customHeight="1" x14ac:dyDescent="0.3">
      <c r="A515" s="15"/>
      <c r="B515" s="49" t="s">
        <v>572</v>
      </c>
      <c r="C515" s="45"/>
      <c r="D515" s="45"/>
      <c r="E515" s="45"/>
      <c r="F515" s="46"/>
      <c r="G515" s="23"/>
      <c r="H515" s="17"/>
      <c r="I515" s="47"/>
      <c r="J515" s="45"/>
      <c r="K515" s="45"/>
      <c r="L515" s="45"/>
      <c r="M515" s="48"/>
      <c r="N515" s="74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31.5" customHeight="1" x14ac:dyDescent="0.3">
      <c r="A516" s="15"/>
      <c r="B516" s="49" t="s">
        <v>573</v>
      </c>
      <c r="C516" s="45"/>
      <c r="D516" s="45"/>
      <c r="E516" s="45"/>
      <c r="F516" s="46"/>
      <c r="G516" s="23"/>
      <c r="H516" s="17"/>
      <c r="I516" s="47"/>
      <c r="J516" s="45"/>
      <c r="K516" s="45"/>
      <c r="L516" s="45"/>
      <c r="M516" s="48"/>
      <c r="N516" s="74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61.5" customHeight="1" x14ac:dyDescent="0.3">
      <c r="A517" s="15"/>
      <c r="B517" s="49" t="s">
        <v>574</v>
      </c>
      <c r="C517" s="45"/>
      <c r="D517" s="45"/>
      <c r="E517" s="45"/>
      <c r="F517" s="46"/>
      <c r="G517" s="23"/>
      <c r="H517" s="17"/>
      <c r="I517" s="47"/>
      <c r="J517" s="45"/>
      <c r="K517" s="45"/>
      <c r="L517" s="45"/>
      <c r="M517" s="48"/>
      <c r="N517" s="74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" customHeight="1" x14ac:dyDescent="0.3">
      <c r="A518" s="15" t="s">
        <v>727</v>
      </c>
      <c r="B518" s="53" t="s">
        <v>575</v>
      </c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7"/>
      <c r="N518" s="74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3">
      <c r="A519" s="15"/>
      <c r="B519" s="58" t="s">
        <v>576</v>
      </c>
      <c r="C519" s="45"/>
      <c r="D519" s="45"/>
      <c r="E519" s="46"/>
      <c r="F519" s="59" t="s">
        <v>577</v>
      </c>
      <c r="G519" s="45"/>
      <c r="H519" s="45"/>
      <c r="I519" s="46"/>
      <c r="J519" s="60" t="s">
        <v>578</v>
      </c>
      <c r="K519" s="45"/>
      <c r="L519" s="45"/>
      <c r="M519" s="48"/>
      <c r="N519" s="74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3">
      <c r="A520" s="15"/>
      <c r="B520" s="49"/>
      <c r="C520" s="45"/>
      <c r="D520" s="45"/>
      <c r="E520" s="46"/>
      <c r="F520" s="61"/>
      <c r="G520" s="62"/>
      <c r="H520" s="62"/>
      <c r="I520" s="63"/>
      <c r="J520" s="61"/>
      <c r="K520" s="45"/>
      <c r="L520" s="45"/>
      <c r="M520" s="48"/>
      <c r="N520" s="74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3">
      <c r="A521" s="15"/>
      <c r="B521" s="49"/>
      <c r="C521" s="45"/>
      <c r="D521" s="45"/>
      <c r="E521" s="46"/>
      <c r="F521" s="61"/>
      <c r="G521" s="62"/>
      <c r="H521" s="62"/>
      <c r="I521" s="63"/>
      <c r="J521" s="61"/>
      <c r="K521" s="45"/>
      <c r="L521" s="45"/>
      <c r="M521" s="48"/>
      <c r="N521" s="74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" customHeight="1" x14ac:dyDescent="0.3">
      <c r="A522" s="15"/>
      <c r="B522" s="49"/>
      <c r="C522" s="45"/>
      <c r="D522" s="45"/>
      <c r="E522" s="46"/>
      <c r="F522" s="61"/>
      <c r="G522" s="62"/>
      <c r="H522" s="62"/>
      <c r="I522" s="63"/>
      <c r="J522" s="61"/>
      <c r="K522" s="45"/>
      <c r="L522" s="45"/>
      <c r="M522" s="48"/>
      <c r="N522" s="74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3">
      <c r="A523" s="15"/>
      <c r="B523" s="49"/>
      <c r="C523" s="45"/>
      <c r="D523" s="45"/>
      <c r="E523" s="46"/>
      <c r="F523" s="59"/>
      <c r="G523" s="45"/>
      <c r="H523" s="45"/>
      <c r="I523" s="46"/>
      <c r="J523" s="61"/>
      <c r="K523" s="45"/>
      <c r="L523" s="45"/>
      <c r="M523" s="48"/>
      <c r="N523" s="74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3">
      <c r="A524" s="15"/>
      <c r="B524" s="49"/>
      <c r="C524" s="45"/>
      <c r="D524" s="45"/>
      <c r="E524" s="46"/>
      <c r="F524" s="59"/>
      <c r="G524" s="45"/>
      <c r="H524" s="45"/>
      <c r="I524" s="46"/>
      <c r="J524" s="61"/>
      <c r="K524" s="45"/>
      <c r="L524" s="45"/>
      <c r="M524" s="48"/>
      <c r="N524" s="74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3">
      <c r="A525" s="15"/>
      <c r="B525" s="49"/>
      <c r="C525" s="45"/>
      <c r="D525" s="45"/>
      <c r="E525" s="46"/>
      <c r="F525" s="59"/>
      <c r="G525" s="45"/>
      <c r="H525" s="45"/>
      <c r="I525" s="46"/>
      <c r="J525" s="61"/>
      <c r="K525" s="45"/>
      <c r="L525" s="45"/>
      <c r="M525" s="48"/>
      <c r="N525" s="74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" customHeight="1" thickBot="1" x14ac:dyDescent="0.35">
      <c r="A526" s="15" t="s">
        <v>728</v>
      </c>
      <c r="B526" s="81" t="s">
        <v>579</v>
      </c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82"/>
      <c r="N526" s="74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" customHeight="1" x14ac:dyDescent="0.3">
      <c r="A527" s="18"/>
      <c r="B527" s="83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5"/>
      <c r="N527" s="75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" customHeight="1" x14ac:dyDescent="0.3">
      <c r="A528" s="18"/>
      <c r="B528" s="49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8"/>
      <c r="N528" s="75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" customHeight="1" x14ac:dyDescent="0.3">
      <c r="A529" s="18"/>
      <c r="B529" s="49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8"/>
      <c r="N529" s="75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" customHeight="1" x14ac:dyDescent="0.3">
      <c r="A530" s="18"/>
      <c r="B530" s="49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8"/>
      <c r="N530" s="75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" customHeight="1" x14ac:dyDescent="0.3">
      <c r="A531" s="18"/>
      <c r="B531" s="49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8"/>
      <c r="N531" s="75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" customHeight="1" x14ac:dyDescent="0.3">
      <c r="A532" s="18"/>
      <c r="B532" s="49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8"/>
      <c r="N532" s="75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" customHeight="1" x14ac:dyDescent="0.3">
      <c r="A533" s="18"/>
      <c r="B533" s="49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8"/>
      <c r="N533" s="75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" customHeight="1" x14ac:dyDescent="0.3">
      <c r="A534" s="18"/>
      <c r="B534" s="49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1"/>
      <c r="N534" s="75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3">
      <c r="A535" s="15"/>
      <c r="B535" s="49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1"/>
      <c r="N535" s="74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thickBot="1" x14ac:dyDescent="0.35">
      <c r="A536" s="15"/>
      <c r="B536" s="86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8"/>
      <c r="N536" s="74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hidden="1" customHeight="1" x14ac:dyDescent="0.3">
      <c r="A537" s="26"/>
      <c r="B537" s="16"/>
      <c r="C537" s="16"/>
      <c r="D537" s="26"/>
      <c r="E537" s="26"/>
      <c r="F537" s="2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hidden="1" customHeight="1" x14ac:dyDescent="0.3">
      <c r="A538" s="26"/>
      <c r="B538" s="16"/>
      <c r="C538" s="16"/>
      <c r="D538" s="26"/>
      <c r="E538" s="26"/>
      <c r="F538" s="2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hidden="1" customHeight="1" x14ac:dyDescent="0.3">
      <c r="A539" s="26"/>
      <c r="B539" s="16"/>
      <c r="C539" s="16"/>
      <c r="D539" s="26"/>
      <c r="E539" s="26"/>
      <c r="F539" s="2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hidden="1" customHeight="1" x14ac:dyDescent="0.3">
      <c r="A540" s="26"/>
      <c r="B540" s="16"/>
      <c r="C540" s="16"/>
      <c r="D540" s="26"/>
      <c r="E540" s="26"/>
      <c r="F540" s="2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hidden="1" customHeight="1" x14ac:dyDescent="0.3">
      <c r="A541" s="26"/>
      <c r="B541" s="16"/>
      <c r="C541" s="16"/>
      <c r="D541" s="26"/>
      <c r="E541" s="26"/>
      <c r="F541" s="2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hidden="1" customHeight="1" x14ac:dyDescent="0.3">
      <c r="A542" s="26"/>
      <c r="B542" s="16"/>
      <c r="C542" s="16"/>
      <c r="D542" s="26"/>
      <c r="E542" s="26"/>
      <c r="F542" s="2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hidden="1" customHeight="1" x14ac:dyDescent="0.3">
      <c r="A543" s="26"/>
      <c r="B543" s="16"/>
      <c r="C543" s="16"/>
      <c r="D543" s="26"/>
      <c r="E543" s="26"/>
      <c r="F543" s="2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hidden="1" customHeight="1" x14ac:dyDescent="0.3">
      <c r="A544" s="26"/>
      <c r="B544" s="16"/>
      <c r="C544" s="16"/>
      <c r="D544" s="26"/>
      <c r="E544" s="26"/>
      <c r="F544" s="2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hidden="1" customHeight="1" x14ac:dyDescent="0.3">
      <c r="A545" s="26"/>
      <c r="B545" s="16"/>
      <c r="C545" s="16"/>
      <c r="D545" s="26"/>
      <c r="E545" s="26"/>
      <c r="F545" s="2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hidden="1" customHeight="1" x14ac:dyDescent="0.3">
      <c r="A546" s="26"/>
      <c r="B546" s="16"/>
      <c r="C546" s="16"/>
      <c r="D546" s="26"/>
      <c r="E546" s="26"/>
      <c r="F546" s="2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hidden="1" customHeight="1" x14ac:dyDescent="0.3">
      <c r="A547" s="26"/>
      <c r="B547" s="16"/>
      <c r="C547" s="16"/>
      <c r="D547" s="26"/>
      <c r="E547" s="26"/>
      <c r="F547" s="2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hidden="1" customHeight="1" x14ac:dyDescent="0.3">
      <c r="A548" s="26"/>
      <c r="B548" s="16"/>
      <c r="C548" s="16"/>
      <c r="D548" s="26"/>
      <c r="E548" s="26"/>
      <c r="F548" s="2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hidden="1" customHeight="1" x14ac:dyDescent="0.3">
      <c r="A549" s="26"/>
      <c r="B549" s="16"/>
      <c r="C549" s="16"/>
      <c r="D549" s="26"/>
      <c r="E549" s="26"/>
      <c r="F549" s="2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hidden="1" customHeight="1" x14ac:dyDescent="0.3">
      <c r="A550" s="26"/>
      <c r="B550" s="16"/>
      <c r="C550" s="16"/>
      <c r="D550" s="26"/>
      <c r="E550" s="26"/>
      <c r="F550" s="2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hidden="1" customHeight="1" x14ac:dyDescent="0.3">
      <c r="A551" s="26"/>
      <c r="B551" s="16"/>
      <c r="C551" s="16"/>
      <c r="D551" s="26"/>
      <c r="E551" s="26"/>
      <c r="F551" s="2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hidden="1" customHeight="1" x14ac:dyDescent="0.3">
      <c r="A552" s="26"/>
      <c r="B552" s="16"/>
      <c r="C552" s="16"/>
      <c r="D552" s="26"/>
      <c r="E552" s="26"/>
      <c r="F552" s="2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hidden="1" customHeight="1" x14ac:dyDescent="0.3">
      <c r="A553" s="26"/>
      <c r="B553" s="16"/>
      <c r="C553" s="16"/>
      <c r="D553" s="26"/>
      <c r="E553" s="26"/>
      <c r="F553" s="2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hidden="1" customHeight="1" x14ac:dyDescent="0.3">
      <c r="A554" s="26"/>
      <c r="B554" s="16"/>
      <c r="C554" s="16"/>
      <c r="D554" s="26"/>
      <c r="E554" s="26"/>
      <c r="F554" s="2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hidden="1" customHeight="1" x14ac:dyDescent="0.3">
      <c r="A555" s="26"/>
      <c r="B555" s="16"/>
      <c r="C555" s="16"/>
      <c r="D555" s="26"/>
      <c r="E555" s="26"/>
      <c r="F555" s="2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hidden="1" customHeight="1" x14ac:dyDescent="0.3">
      <c r="A556" s="26"/>
      <c r="B556" s="16"/>
      <c r="C556" s="16"/>
      <c r="D556" s="26"/>
      <c r="E556" s="26"/>
      <c r="F556" s="2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hidden="1" customHeight="1" x14ac:dyDescent="0.3">
      <c r="A557" s="26"/>
      <c r="B557" s="16"/>
      <c r="C557" s="16"/>
      <c r="D557" s="26"/>
      <c r="E557" s="26"/>
      <c r="F557" s="2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hidden="1" customHeight="1" x14ac:dyDescent="0.3">
      <c r="A558" s="26"/>
      <c r="B558" s="16"/>
      <c r="C558" s="16"/>
      <c r="D558" s="26"/>
      <c r="E558" s="26"/>
      <c r="F558" s="2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hidden="1" customHeight="1" x14ac:dyDescent="0.3">
      <c r="A559" s="26"/>
      <c r="B559" s="16"/>
      <c r="C559" s="16"/>
      <c r="D559" s="26"/>
      <c r="E559" s="26"/>
      <c r="F559" s="2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hidden="1" customHeight="1" x14ac:dyDescent="0.3">
      <c r="A560" s="26"/>
      <c r="B560" s="16"/>
      <c r="C560" s="16"/>
      <c r="D560" s="26"/>
      <c r="E560" s="26"/>
      <c r="F560" s="2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hidden="1" customHeight="1" x14ac:dyDescent="0.3">
      <c r="A561" s="26"/>
      <c r="B561" s="16"/>
      <c r="C561" s="16"/>
      <c r="D561" s="26"/>
      <c r="E561" s="26"/>
      <c r="F561" s="2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hidden="1" customHeight="1" x14ac:dyDescent="0.3">
      <c r="A562" s="26"/>
      <c r="B562" s="16"/>
      <c r="C562" s="16"/>
      <c r="D562" s="26"/>
      <c r="E562" s="26"/>
      <c r="F562" s="2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hidden="1" customHeight="1" x14ac:dyDescent="0.3">
      <c r="A563" s="26"/>
      <c r="B563" s="16"/>
      <c r="C563" s="16"/>
      <c r="D563" s="26"/>
      <c r="E563" s="26"/>
      <c r="F563" s="2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hidden="1" customHeight="1" x14ac:dyDescent="0.3">
      <c r="A564" s="26"/>
      <c r="B564" s="16"/>
      <c r="C564" s="16"/>
      <c r="D564" s="26"/>
      <c r="E564" s="26"/>
      <c r="F564" s="2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hidden="1" customHeight="1" x14ac:dyDescent="0.3">
      <c r="A565" s="26"/>
      <c r="B565" s="16"/>
      <c r="C565" s="16"/>
      <c r="D565" s="26"/>
      <c r="E565" s="26"/>
      <c r="F565" s="2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hidden="1" customHeight="1" x14ac:dyDescent="0.3">
      <c r="A566" s="26"/>
      <c r="B566" s="16"/>
      <c r="C566" s="16"/>
      <c r="D566" s="26"/>
      <c r="E566" s="26"/>
      <c r="F566" s="2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hidden="1" customHeight="1" x14ac:dyDescent="0.3">
      <c r="A567" s="26"/>
      <c r="B567" s="16"/>
      <c r="C567" s="16"/>
      <c r="D567" s="26"/>
      <c r="E567" s="26"/>
      <c r="F567" s="2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hidden="1" customHeight="1" x14ac:dyDescent="0.3">
      <c r="A568" s="26"/>
      <c r="B568" s="16"/>
      <c r="C568" s="16"/>
      <c r="D568" s="26"/>
      <c r="E568" s="26"/>
      <c r="F568" s="2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hidden="1" customHeight="1" x14ac:dyDescent="0.3">
      <c r="A569" s="26"/>
      <c r="B569" s="16"/>
      <c r="C569" s="16"/>
      <c r="D569" s="26"/>
      <c r="E569" s="26"/>
      <c r="F569" s="2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hidden="1" customHeight="1" x14ac:dyDescent="0.3">
      <c r="A570" s="26"/>
      <c r="B570" s="16"/>
      <c r="C570" s="16"/>
      <c r="D570" s="26"/>
      <c r="E570" s="26"/>
      <c r="F570" s="2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hidden="1" customHeight="1" x14ac:dyDescent="0.3">
      <c r="A571" s="26"/>
      <c r="B571" s="16"/>
      <c r="C571" s="16"/>
      <c r="D571" s="26"/>
      <c r="E571" s="26"/>
      <c r="F571" s="2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hidden="1" customHeight="1" x14ac:dyDescent="0.3">
      <c r="A572" s="26"/>
      <c r="B572" s="16"/>
      <c r="C572" s="16"/>
      <c r="D572" s="26"/>
      <c r="E572" s="26"/>
      <c r="F572" s="2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hidden="1" customHeight="1" x14ac:dyDescent="0.3">
      <c r="A573" s="26"/>
      <c r="B573" s="16"/>
      <c r="C573" s="16"/>
      <c r="D573" s="26"/>
      <c r="E573" s="26"/>
      <c r="F573" s="2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hidden="1" customHeight="1" x14ac:dyDescent="0.3">
      <c r="A574" s="26"/>
      <c r="B574" s="16"/>
      <c r="C574" s="16"/>
      <c r="D574" s="26"/>
      <c r="E574" s="26"/>
      <c r="F574" s="2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hidden="1" customHeight="1" x14ac:dyDescent="0.3">
      <c r="A575" s="26"/>
      <c r="B575" s="16"/>
      <c r="C575" s="16"/>
      <c r="D575" s="26"/>
      <c r="E575" s="26"/>
      <c r="F575" s="2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hidden="1" customHeight="1" x14ac:dyDescent="0.3">
      <c r="A576" s="26"/>
      <c r="B576" s="16"/>
      <c r="C576" s="16"/>
      <c r="D576" s="26"/>
      <c r="E576" s="26"/>
      <c r="F576" s="2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hidden="1" customHeight="1" x14ac:dyDescent="0.3">
      <c r="A577" s="26"/>
      <c r="B577" s="16"/>
      <c r="C577" s="16"/>
      <c r="D577" s="26"/>
      <c r="E577" s="26"/>
      <c r="F577" s="2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hidden="1" customHeight="1" x14ac:dyDescent="0.3">
      <c r="A578" s="26"/>
      <c r="B578" s="16"/>
      <c r="C578" s="16"/>
      <c r="D578" s="26"/>
      <c r="E578" s="26"/>
      <c r="F578" s="2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hidden="1" customHeight="1" x14ac:dyDescent="0.3">
      <c r="A579" s="26"/>
      <c r="B579" s="16"/>
      <c r="C579" s="16"/>
      <c r="D579" s="26"/>
      <c r="E579" s="26"/>
      <c r="F579" s="2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hidden="1" customHeight="1" x14ac:dyDescent="0.3">
      <c r="A580" s="26"/>
      <c r="B580" s="16"/>
      <c r="C580" s="16"/>
      <c r="D580" s="26"/>
      <c r="E580" s="26"/>
      <c r="F580" s="2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hidden="1" customHeight="1" x14ac:dyDescent="0.3">
      <c r="A581" s="26"/>
      <c r="B581" s="16"/>
      <c r="C581" s="16"/>
      <c r="D581" s="26"/>
      <c r="E581" s="26"/>
      <c r="F581" s="2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hidden="1" customHeight="1" x14ac:dyDescent="0.3">
      <c r="A582" s="26"/>
      <c r="B582" s="16"/>
      <c r="C582" s="16"/>
      <c r="D582" s="26"/>
      <c r="E582" s="26"/>
      <c r="F582" s="2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hidden="1" customHeight="1" x14ac:dyDescent="0.3">
      <c r="A583" s="26"/>
      <c r="B583" s="16"/>
      <c r="C583" s="16"/>
      <c r="D583" s="26"/>
      <c r="E583" s="26"/>
      <c r="F583" s="2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hidden="1" customHeight="1" x14ac:dyDescent="0.3">
      <c r="A584" s="26"/>
      <c r="B584" s="16"/>
      <c r="C584" s="16"/>
      <c r="D584" s="26"/>
      <c r="E584" s="26"/>
      <c r="F584" s="2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hidden="1" customHeight="1" x14ac:dyDescent="0.3">
      <c r="A585" s="26"/>
      <c r="B585" s="16"/>
      <c r="C585" s="16"/>
      <c r="D585" s="26"/>
      <c r="E585" s="26"/>
      <c r="F585" s="2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hidden="1" customHeight="1" x14ac:dyDescent="0.3">
      <c r="A586" s="26"/>
      <c r="B586" s="16"/>
      <c r="C586" s="16"/>
      <c r="D586" s="26"/>
      <c r="E586" s="26"/>
      <c r="F586" s="2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hidden="1" customHeight="1" x14ac:dyDescent="0.3">
      <c r="A587" s="26"/>
      <c r="B587" s="16"/>
      <c r="C587" s="16"/>
      <c r="D587" s="26"/>
      <c r="E587" s="26"/>
      <c r="F587" s="2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hidden="1" customHeight="1" x14ac:dyDescent="0.3">
      <c r="A588" s="26"/>
      <c r="B588" s="16"/>
      <c r="C588" s="16"/>
      <c r="D588" s="26"/>
      <c r="E588" s="26"/>
      <c r="F588" s="2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hidden="1" customHeight="1" x14ac:dyDescent="0.3">
      <c r="A589" s="26"/>
      <c r="B589" s="16"/>
      <c r="C589" s="16"/>
      <c r="D589" s="26"/>
      <c r="E589" s="26"/>
      <c r="F589" s="2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hidden="1" customHeight="1" x14ac:dyDescent="0.3">
      <c r="A590" s="26"/>
      <c r="B590" s="16"/>
      <c r="C590" s="16"/>
      <c r="D590" s="26"/>
      <c r="E590" s="26"/>
      <c r="F590" s="2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hidden="1" customHeight="1" x14ac:dyDescent="0.3">
      <c r="A591" s="26"/>
      <c r="B591" s="16"/>
      <c r="C591" s="16"/>
      <c r="D591" s="26"/>
      <c r="E591" s="26"/>
      <c r="F591" s="2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hidden="1" customHeight="1" x14ac:dyDescent="0.3">
      <c r="A592" s="26"/>
      <c r="B592" s="16"/>
      <c r="C592" s="16"/>
      <c r="D592" s="26"/>
      <c r="E592" s="26"/>
      <c r="F592" s="2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hidden="1" customHeight="1" x14ac:dyDescent="0.3">
      <c r="A593" s="26"/>
      <c r="B593" s="16"/>
      <c r="C593" s="16"/>
      <c r="D593" s="26"/>
      <c r="E593" s="26"/>
      <c r="F593" s="2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hidden="1" customHeight="1" x14ac:dyDescent="0.3">
      <c r="A594" s="26"/>
      <c r="B594" s="16"/>
      <c r="C594" s="16"/>
      <c r="D594" s="26"/>
      <c r="E594" s="26"/>
      <c r="F594" s="2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hidden="1" customHeight="1" x14ac:dyDescent="0.3">
      <c r="A595" s="26"/>
      <c r="B595" s="16"/>
      <c r="C595" s="16"/>
      <c r="D595" s="26"/>
      <c r="E595" s="26"/>
      <c r="F595" s="2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hidden="1" customHeight="1" x14ac:dyDescent="0.3">
      <c r="A596" s="26"/>
      <c r="B596" s="16"/>
      <c r="C596" s="16"/>
      <c r="D596" s="26"/>
      <c r="E596" s="26"/>
      <c r="F596" s="2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hidden="1" customHeight="1" x14ac:dyDescent="0.3">
      <c r="A597" s="26"/>
      <c r="B597" s="16"/>
      <c r="C597" s="16"/>
      <c r="D597" s="26"/>
      <c r="E597" s="26"/>
      <c r="F597" s="2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hidden="1" customHeight="1" x14ac:dyDescent="0.3">
      <c r="A598" s="26"/>
      <c r="B598" s="16"/>
      <c r="C598" s="16"/>
      <c r="D598" s="26"/>
      <c r="E598" s="26"/>
      <c r="F598" s="2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hidden="1" customHeight="1" x14ac:dyDescent="0.3">
      <c r="A599" s="26"/>
      <c r="B599" s="16"/>
      <c r="C599" s="16"/>
      <c r="D599" s="26"/>
      <c r="E599" s="26"/>
      <c r="F599" s="2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hidden="1" customHeight="1" x14ac:dyDescent="0.3">
      <c r="A600" s="26"/>
      <c r="B600" s="16"/>
      <c r="C600" s="16"/>
      <c r="D600" s="26"/>
      <c r="E600" s="26"/>
      <c r="F600" s="2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hidden="1" customHeight="1" x14ac:dyDescent="0.3">
      <c r="A601" s="26"/>
      <c r="B601" s="16"/>
      <c r="C601" s="16"/>
      <c r="D601" s="26"/>
      <c r="E601" s="26"/>
      <c r="F601" s="2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hidden="1" customHeight="1" x14ac:dyDescent="0.3">
      <c r="A602" s="26"/>
      <c r="B602" s="16"/>
      <c r="C602" s="16"/>
      <c r="D602" s="26"/>
      <c r="E602" s="26"/>
      <c r="F602" s="2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hidden="1" customHeight="1" x14ac:dyDescent="0.3">
      <c r="A603" s="26"/>
      <c r="B603" s="16"/>
      <c r="C603" s="16"/>
      <c r="D603" s="26"/>
      <c r="E603" s="26"/>
      <c r="F603" s="2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hidden="1" customHeight="1" x14ac:dyDescent="0.3">
      <c r="A604" s="26"/>
      <c r="B604" s="16"/>
      <c r="C604" s="16"/>
      <c r="D604" s="26"/>
      <c r="E604" s="26"/>
      <c r="F604" s="2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hidden="1" customHeight="1" x14ac:dyDescent="0.3">
      <c r="A605" s="26"/>
      <c r="B605" s="16"/>
      <c r="C605" s="16"/>
      <c r="D605" s="26"/>
      <c r="E605" s="26"/>
      <c r="F605" s="2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hidden="1" customHeight="1" x14ac:dyDescent="0.3">
      <c r="A606" s="26"/>
      <c r="B606" s="16"/>
      <c r="C606" s="16"/>
      <c r="D606" s="26"/>
      <c r="E606" s="26"/>
      <c r="F606" s="2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hidden="1" customHeight="1" x14ac:dyDescent="0.3">
      <c r="A607" s="26"/>
      <c r="B607" s="16"/>
      <c r="C607" s="16"/>
      <c r="D607" s="26"/>
      <c r="E607" s="26"/>
      <c r="F607" s="2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hidden="1" customHeight="1" x14ac:dyDescent="0.3">
      <c r="A608" s="26"/>
      <c r="B608" s="16"/>
      <c r="C608" s="16"/>
      <c r="D608" s="26"/>
      <c r="E608" s="26"/>
      <c r="F608" s="2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hidden="1" customHeight="1" x14ac:dyDescent="0.3">
      <c r="A609" s="26"/>
      <c r="B609" s="16"/>
      <c r="C609" s="16"/>
      <c r="D609" s="26"/>
      <c r="E609" s="26"/>
      <c r="F609" s="2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hidden="1" customHeight="1" x14ac:dyDescent="0.3">
      <c r="A610" s="26"/>
      <c r="B610" s="16"/>
      <c r="C610" s="16"/>
      <c r="D610" s="26"/>
      <c r="E610" s="26"/>
      <c r="F610" s="2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hidden="1" customHeight="1" x14ac:dyDescent="0.3">
      <c r="A611" s="26"/>
      <c r="B611" s="16"/>
      <c r="C611" s="16"/>
      <c r="D611" s="26"/>
      <c r="E611" s="26"/>
      <c r="F611" s="2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hidden="1" customHeight="1" x14ac:dyDescent="0.3">
      <c r="A612" s="26"/>
      <c r="B612" s="16"/>
      <c r="C612" s="16"/>
      <c r="D612" s="26"/>
      <c r="E612" s="26"/>
      <c r="F612" s="2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hidden="1" customHeight="1" x14ac:dyDescent="0.3">
      <c r="A613" s="26"/>
      <c r="B613" s="16"/>
      <c r="C613" s="16"/>
      <c r="D613" s="26"/>
      <c r="E613" s="26"/>
      <c r="F613" s="2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hidden="1" customHeight="1" x14ac:dyDescent="0.3">
      <c r="A614" s="26"/>
      <c r="B614" s="16"/>
      <c r="C614" s="16"/>
      <c r="D614" s="26"/>
      <c r="E614" s="26"/>
      <c r="F614" s="2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hidden="1" customHeight="1" x14ac:dyDescent="0.3">
      <c r="A615" s="26"/>
      <c r="B615" s="16"/>
      <c r="C615" s="16"/>
      <c r="D615" s="26"/>
      <c r="E615" s="26"/>
      <c r="F615" s="2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hidden="1" customHeight="1" x14ac:dyDescent="0.3">
      <c r="A616" s="26"/>
      <c r="B616" s="16"/>
      <c r="C616" s="16"/>
      <c r="D616" s="26"/>
      <c r="E616" s="26"/>
      <c r="F616" s="2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hidden="1" customHeight="1" x14ac:dyDescent="0.3">
      <c r="A617" s="26"/>
      <c r="B617" s="16"/>
      <c r="C617" s="16"/>
      <c r="D617" s="26"/>
      <c r="E617" s="26"/>
      <c r="F617" s="2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hidden="1" customHeight="1" x14ac:dyDescent="0.3">
      <c r="A618" s="26"/>
      <c r="B618" s="16"/>
      <c r="C618" s="16"/>
      <c r="D618" s="26"/>
      <c r="E618" s="26"/>
      <c r="F618" s="2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hidden="1" customHeight="1" x14ac:dyDescent="0.3">
      <c r="A619" s="26"/>
      <c r="B619" s="16"/>
      <c r="C619" s="16"/>
      <c r="D619" s="26"/>
      <c r="E619" s="26"/>
      <c r="F619" s="2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hidden="1" customHeight="1" x14ac:dyDescent="0.3">
      <c r="A620" s="26"/>
      <c r="B620" s="16"/>
      <c r="C620" s="16"/>
      <c r="D620" s="26"/>
      <c r="E620" s="26"/>
      <c r="F620" s="2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hidden="1" customHeight="1" x14ac:dyDescent="0.3">
      <c r="A621" s="26"/>
      <c r="B621" s="16"/>
      <c r="C621" s="16"/>
      <c r="D621" s="26"/>
      <c r="E621" s="26"/>
      <c r="F621" s="2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hidden="1" customHeight="1" x14ac:dyDescent="0.3">
      <c r="A622" s="26"/>
      <c r="B622" s="16"/>
      <c r="C622" s="16"/>
      <c r="D622" s="26"/>
      <c r="E622" s="26"/>
      <c r="F622" s="2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hidden="1" customHeight="1" x14ac:dyDescent="0.3">
      <c r="A623" s="26"/>
      <c r="B623" s="16"/>
      <c r="C623" s="16"/>
      <c r="D623" s="26"/>
      <c r="E623" s="26"/>
      <c r="F623" s="2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hidden="1" customHeight="1" x14ac:dyDescent="0.3">
      <c r="A624" s="26"/>
      <c r="B624" s="16"/>
      <c r="C624" s="16"/>
      <c r="D624" s="26"/>
      <c r="E624" s="26"/>
      <c r="F624" s="2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hidden="1" customHeight="1" x14ac:dyDescent="0.3">
      <c r="A625" s="26"/>
      <c r="B625" s="16"/>
      <c r="C625" s="16"/>
      <c r="D625" s="26"/>
      <c r="E625" s="26"/>
      <c r="F625" s="2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hidden="1" customHeight="1" x14ac:dyDescent="0.3">
      <c r="A626" s="26"/>
      <c r="B626" s="16"/>
      <c r="C626" s="16"/>
      <c r="D626" s="26"/>
      <c r="E626" s="26"/>
      <c r="F626" s="2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hidden="1" customHeight="1" x14ac:dyDescent="0.3">
      <c r="A627" s="26"/>
      <c r="B627" s="16"/>
      <c r="C627" s="16"/>
      <c r="D627" s="26"/>
      <c r="E627" s="26"/>
      <c r="F627" s="2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hidden="1" customHeight="1" x14ac:dyDescent="0.3">
      <c r="A628" s="26"/>
      <c r="B628" s="16"/>
      <c r="C628" s="16"/>
      <c r="D628" s="26"/>
      <c r="E628" s="26"/>
      <c r="F628" s="2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hidden="1" customHeight="1" x14ac:dyDescent="0.3">
      <c r="A629" s="26"/>
      <c r="B629" s="16"/>
      <c r="C629" s="16"/>
      <c r="D629" s="26"/>
      <c r="E629" s="26"/>
      <c r="F629" s="2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hidden="1" customHeight="1" x14ac:dyDescent="0.3">
      <c r="A630" s="26"/>
      <c r="B630" s="16"/>
      <c r="C630" s="16"/>
      <c r="D630" s="26"/>
      <c r="E630" s="26"/>
      <c r="F630" s="2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hidden="1" customHeight="1" x14ac:dyDescent="0.3">
      <c r="A631" s="26"/>
      <c r="B631" s="16"/>
      <c r="C631" s="16"/>
      <c r="D631" s="26"/>
      <c r="E631" s="26"/>
      <c r="F631" s="2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hidden="1" customHeight="1" x14ac:dyDescent="0.3">
      <c r="A632" s="26"/>
      <c r="B632" s="16"/>
      <c r="C632" s="16"/>
      <c r="D632" s="26"/>
      <c r="E632" s="26"/>
      <c r="F632" s="2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hidden="1" customHeight="1" x14ac:dyDescent="0.3">
      <c r="A633" s="26"/>
      <c r="B633" s="16"/>
      <c r="C633" s="16"/>
      <c r="D633" s="26"/>
      <c r="E633" s="26"/>
      <c r="F633" s="2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hidden="1" customHeight="1" x14ac:dyDescent="0.3">
      <c r="A634" s="26"/>
      <c r="B634" s="16"/>
      <c r="C634" s="16"/>
      <c r="D634" s="26"/>
      <c r="E634" s="26"/>
      <c r="F634" s="2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hidden="1" customHeight="1" x14ac:dyDescent="0.3">
      <c r="A635" s="26"/>
      <c r="B635" s="16"/>
      <c r="C635" s="16"/>
      <c r="D635" s="26"/>
      <c r="E635" s="26"/>
      <c r="F635" s="2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hidden="1" customHeight="1" x14ac:dyDescent="0.3">
      <c r="A636" s="26"/>
      <c r="B636" s="16"/>
      <c r="C636" s="16"/>
      <c r="D636" s="26"/>
      <c r="E636" s="26"/>
      <c r="F636" s="2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hidden="1" customHeight="1" x14ac:dyDescent="0.3">
      <c r="A637" s="26"/>
      <c r="B637" s="16"/>
      <c r="C637" s="16"/>
      <c r="D637" s="26"/>
      <c r="E637" s="26"/>
      <c r="F637" s="2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hidden="1" customHeight="1" x14ac:dyDescent="0.3">
      <c r="A638" s="26"/>
      <c r="B638" s="16"/>
      <c r="C638" s="16"/>
      <c r="D638" s="26"/>
      <c r="E638" s="26"/>
      <c r="F638" s="2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hidden="1" customHeight="1" x14ac:dyDescent="0.3">
      <c r="A639" s="26"/>
      <c r="B639" s="16"/>
      <c r="C639" s="16"/>
      <c r="D639" s="26"/>
      <c r="E639" s="26"/>
      <c r="F639" s="2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hidden="1" customHeight="1" x14ac:dyDescent="0.3">
      <c r="A640" s="26"/>
      <c r="B640" s="16"/>
      <c r="C640" s="16"/>
      <c r="D640" s="26"/>
      <c r="E640" s="26"/>
      <c r="F640" s="2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hidden="1" customHeight="1" x14ac:dyDescent="0.3">
      <c r="A641" s="26"/>
      <c r="B641" s="16"/>
      <c r="C641" s="16"/>
      <c r="D641" s="26"/>
      <c r="E641" s="26"/>
      <c r="F641" s="2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hidden="1" customHeight="1" x14ac:dyDescent="0.3">
      <c r="A642" s="26"/>
      <c r="B642" s="16"/>
      <c r="C642" s="16"/>
      <c r="D642" s="26"/>
      <c r="E642" s="26"/>
      <c r="F642" s="2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hidden="1" customHeight="1" x14ac:dyDescent="0.3">
      <c r="A643" s="26"/>
      <c r="B643" s="16"/>
      <c r="C643" s="16"/>
      <c r="D643" s="26"/>
      <c r="E643" s="26"/>
      <c r="F643" s="2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hidden="1" customHeight="1" x14ac:dyDescent="0.3">
      <c r="A644" s="26"/>
      <c r="B644" s="16"/>
      <c r="C644" s="16"/>
      <c r="D644" s="26"/>
      <c r="E644" s="26"/>
      <c r="F644" s="2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hidden="1" customHeight="1" x14ac:dyDescent="0.3">
      <c r="A645" s="26"/>
      <c r="B645" s="16"/>
      <c r="C645" s="16"/>
      <c r="D645" s="26"/>
      <c r="E645" s="26"/>
      <c r="F645" s="2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hidden="1" customHeight="1" x14ac:dyDescent="0.3">
      <c r="A646" s="26"/>
      <c r="B646" s="16"/>
      <c r="C646" s="16"/>
      <c r="D646" s="26"/>
      <c r="E646" s="26"/>
      <c r="F646" s="2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hidden="1" customHeight="1" x14ac:dyDescent="0.3">
      <c r="A647" s="26"/>
      <c r="B647" s="16"/>
      <c r="C647" s="16"/>
      <c r="D647" s="26"/>
      <c r="E647" s="26"/>
      <c r="F647" s="2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hidden="1" customHeight="1" x14ac:dyDescent="0.3">
      <c r="A648" s="26"/>
      <c r="B648" s="16"/>
      <c r="C648" s="16"/>
      <c r="D648" s="26"/>
      <c r="E648" s="26"/>
      <c r="F648" s="2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hidden="1" customHeight="1" x14ac:dyDescent="0.3">
      <c r="A649" s="26"/>
      <c r="B649" s="16"/>
      <c r="C649" s="16"/>
      <c r="D649" s="26"/>
      <c r="E649" s="26"/>
      <c r="F649" s="2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hidden="1" customHeight="1" x14ac:dyDescent="0.3">
      <c r="A650" s="26"/>
      <c r="B650" s="16"/>
      <c r="C650" s="16"/>
      <c r="D650" s="26"/>
      <c r="E650" s="26"/>
      <c r="F650" s="2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hidden="1" customHeight="1" x14ac:dyDescent="0.3">
      <c r="A651" s="26"/>
      <c r="B651" s="16"/>
      <c r="C651" s="16"/>
      <c r="D651" s="26"/>
      <c r="E651" s="26"/>
      <c r="F651" s="2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hidden="1" customHeight="1" x14ac:dyDescent="0.3">
      <c r="A652" s="26"/>
      <c r="B652" s="16"/>
      <c r="C652" s="16"/>
      <c r="D652" s="26"/>
      <c r="E652" s="26"/>
      <c r="F652" s="2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hidden="1" customHeight="1" x14ac:dyDescent="0.3">
      <c r="A653" s="26"/>
      <c r="B653" s="16"/>
      <c r="C653" s="16"/>
      <c r="D653" s="26"/>
      <c r="E653" s="26"/>
      <c r="F653" s="2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hidden="1" customHeight="1" x14ac:dyDescent="0.3">
      <c r="A654" s="26"/>
      <c r="B654" s="16"/>
      <c r="C654" s="16"/>
      <c r="D654" s="26"/>
      <c r="E654" s="26"/>
      <c r="F654" s="2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hidden="1" customHeight="1" x14ac:dyDescent="0.3">
      <c r="A655" s="26"/>
      <c r="B655" s="16"/>
      <c r="C655" s="16"/>
      <c r="D655" s="26"/>
      <c r="E655" s="26"/>
      <c r="F655" s="2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hidden="1" customHeight="1" x14ac:dyDescent="0.3">
      <c r="A656" s="26"/>
      <c r="B656" s="16"/>
      <c r="C656" s="16"/>
      <c r="D656" s="26"/>
      <c r="E656" s="26"/>
      <c r="F656" s="2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hidden="1" customHeight="1" x14ac:dyDescent="0.3">
      <c r="A657" s="26"/>
      <c r="B657" s="16"/>
      <c r="C657" s="16"/>
      <c r="D657" s="26"/>
      <c r="E657" s="26"/>
      <c r="F657" s="2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hidden="1" customHeight="1" x14ac:dyDescent="0.3">
      <c r="A658" s="26"/>
      <c r="B658" s="16"/>
      <c r="C658" s="16"/>
      <c r="D658" s="26"/>
      <c r="E658" s="26"/>
      <c r="F658" s="2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hidden="1" customHeight="1" x14ac:dyDescent="0.3">
      <c r="A659" s="26"/>
      <c r="B659" s="16"/>
      <c r="C659" s="16"/>
      <c r="D659" s="26"/>
      <c r="E659" s="26"/>
      <c r="F659" s="2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hidden="1" customHeight="1" x14ac:dyDescent="0.3">
      <c r="A660" s="26"/>
      <c r="B660" s="16"/>
      <c r="C660" s="16"/>
      <c r="D660" s="26"/>
      <c r="E660" s="26"/>
      <c r="F660" s="2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hidden="1" customHeight="1" x14ac:dyDescent="0.3">
      <c r="A661" s="26"/>
      <c r="B661" s="16"/>
      <c r="C661" s="16"/>
      <c r="D661" s="26"/>
      <c r="E661" s="26"/>
      <c r="F661" s="2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hidden="1" customHeight="1" x14ac:dyDescent="0.3">
      <c r="A662" s="26"/>
      <c r="B662" s="16"/>
      <c r="C662" s="16"/>
      <c r="D662" s="26"/>
      <c r="E662" s="26"/>
      <c r="F662" s="2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hidden="1" customHeight="1" x14ac:dyDescent="0.3">
      <c r="A663" s="26"/>
      <c r="B663" s="16"/>
      <c r="C663" s="16"/>
      <c r="D663" s="26"/>
      <c r="E663" s="26"/>
      <c r="F663" s="2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hidden="1" customHeight="1" x14ac:dyDescent="0.3">
      <c r="A664" s="26"/>
      <c r="B664" s="16"/>
      <c r="C664" s="16"/>
      <c r="D664" s="26"/>
      <c r="E664" s="26"/>
      <c r="F664" s="2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hidden="1" customHeight="1" x14ac:dyDescent="0.3">
      <c r="A665" s="26"/>
      <c r="B665" s="16"/>
      <c r="C665" s="16"/>
      <c r="D665" s="26"/>
      <c r="E665" s="26"/>
      <c r="F665" s="2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hidden="1" customHeight="1" x14ac:dyDescent="0.3">
      <c r="A666" s="26"/>
      <c r="B666" s="16"/>
      <c r="C666" s="16"/>
      <c r="D666" s="26"/>
      <c r="E666" s="26"/>
      <c r="F666" s="2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hidden="1" customHeight="1" x14ac:dyDescent="0.3">
      <c r="A667" s="26"/>
      <c r="B667" s="16"/>
      <c r="C667" s="16"/>
      <c r="D667" s="26"/>
      <c r="E667" s="26"/>
      <c r="F667" s="2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hidden="1" customHeight="1" x14ac:dyDescent="0.3">
      <c r="A668" s="26"/>
      <c r="B668" s="16"/>
      <c r="C668" s="16"/>
      <c r="D668" s="26"/>
      <c r="E668" s="26"/>
      <c r="F668" s="2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hidden="1" customHeight="1" x14ac:dyDescent="0.3">
      <c r="A669" s="26"/>
      <c r="B669" s="16"/>
      <c r="C669" s="16"/>
      <c r="D669" s="26"/>
      <c r="E669" s="26"/>
      <c r="F669" s="2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hidden="1" customHeight="1" x14ac:dyDescent="0.3">
      <c r="A670" s="26"/>
      <c r="B670" s="16"/>
      <c r="C670" s="16"/>
      <c r="D670" s="26"/>
      <c r="E670" s="26"/>
      <c r="F670" s="2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hidden="1" customHeight="1" x14ac:dyDescent="0.3">
      <c r="A671" s="26"/>
      <c r="B671" s="16"/>
      <c r="C671" s="16"/>
      <c r="D671" s="26"/>
      <c r="E671" s="26"/>
      <c r="F671" s="2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hidden="1" customHeight="1" x14ac:dyDescent="0.3">
      <c r="A672" s="26"/>
      <c r="B672" s="16"/>
      <c r="C672" s="16"/>
      <c r="D672" s="26"/>
      <c r="E672" s="26"/>
      <c r="F672" s="2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hidden="1" customHeight="1" x14ac:dyDescent="0.3">
      <c r="A673" s="26"/>
      <c r="B673" s="16"/>
      <c r="C673" s="16"/>
      <c r="D673" s="26"/>
      <c r="E673" s="26"/>
      <c r="F673" s="2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hidden="1" customHeight="1" x14ac:dyDescent="0.3">
      <c r="A674" s="26"/>
      <c r="B674" s="16"/>
      <c r="C674" s="16"/>
      <c r="D674" s="26"/>
      <c r="E674" s="26"/>
      <c r="F674" s="2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hidden="1" customHeight="1" x14ac:dyDescent="0.3">
      <c r="A675" s="26"/>
      <c r="B675" s="16"/>
      <c r="C675" s="16"/>
      <c r="D675" s="26"/>
      <c r="E675" s="26"/>
      <c r="F675" s="2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hidden="1" customHeight="1" x14ac:dyDescent="0.3">
      <c r="A676" s="26"/>
      <c r="B676" s="16"/>
      <c r="C676" s="16"/>
      <c r="D676" s="26"/>
      <c r="E676" s="26"/>
      <c r="F676" s="2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hidden="1" customHeight="1" x14ac:dyDescent="0.3">
      <c r="A677" s="26"/>
      <c r="B677" s="16"/>
      <c r="C677" s="16"/>
      <c r="D677" s="26"/>
      <c r="E677" s="26"/>
      <c r="F677" s="2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hidden="1" customHeight="1" x14ac:dyDescent="0.3">
      <c r="A678" s="26"/>
      <c r="B678" s="16"/>
      <c r="C678" s="16"/>
      <c r="D678" s="26"/>
      <c r="E678" s="26"/>
      <c r="F678" s="2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hidden="1" customHeight="1" x14ac:dyDescent="0.3">
      <c r="A679" s="26"/>
      <c r="B679" s="16"/>
      <c r="C679" s="16"/>
      <c r="D679" s="26"/>
      <c r="E679" s="26"/>
      <c r="F679" s="2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hidden="1" customHeight="1" x14ac:dyDescent="0.3">
      <c r="A680" s="26"/>
      <c r="B680" s="16"/>
      <c r="C680" s="16"/>
      <c r="D680" s="26"/>
      <c r="E680" s="26"/>
      <c r="F680" s="2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hidden="1" customHeight="1" x14ac:dyDescent="0.3">
      <c r="A681" s="26"/>
      <c r="B681" s="16"/>
      <c r="C681" s="16"/>
      <c r="D681" s="26"/>
      <c r="E681" s="26"/>
      <c r="F681" s="2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hidden="1" customHeight="1" x14ac:dyDescent="0.3">
      <c r="A682" s="26"/>
      <c r="B682" s="16"/>
      <c r="C682" s="16"/>
      <c r="D682" s="26"/>
      <c r="E682" s="26"/>
      <c r="F682" s="2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hidden="1" customHeight="1" x14ac:dyDescent="0.3">
      <c r="A683" s="26"/>
      <c r="B683" s="16"/>
      <c r="C683" s="16"/>
      <c r="D683" s="26"/>
      <c r="E683" s="26"/>
      <c r="F683" s="2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hidden="1" customHeight="1" x14ac:dyDescent="0.3">
      <c r="A684" s="26"/>
      <c r="B684" s="16"/>
      <c r="C684" s="16"/>
      <c r="D684" s="26"/>
      <c r="E684" s="26"/>
      <c r="F684" s="2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hidden="1" customHeight="1" x14ac:dyDescent="0.3">
      <c r="A685" s="26"/>
      <c r="B685" s="16"/>
      <c r="C685" s="16"/>
      <c r="D685" s="26"/>
      <c r="E685" s="26"/>
      <c r="F685" s="2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hidden="1" customHeight="1" x14ac:dyDescent="0.3">
      <c r="A686" s="26"/>
      <c r="B686" s="16"/>
      <c r="C686" s="16"/>
      <c r="D686" s="26"/>
      <c r="E686" s="26"/>
      <c r="F686" s="2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hidden="1" customHeight="1" x14ac:dyDescent="0.3">
      <c r="A687" s="26"/>
      <c r="B687" s="16"/>
      <c r="C687" s="16"/>
      <c r="D687" s="26"/>
      <c r="E687" s="26"/>
      <c r="F687" s="2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hidden="1" customHeight="1" x14ac:dyDescent="0.3">
      <c r="A688" s="26"/>
      <c r="B688" s="16"/>
      <c r="C688" s="16"/>
      <c r="D688" s="26"/>
      <c r="E688" s="26"/>
      <c r="F688" s="2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hidden="1" customHeight="1" x14ac:dyDescent="0.3">
      <c r="A689" s="26"/>
      <c r="B689" s="16"/>
      <c r="C689" s="16"/>
      <c r="D689" s="26"/>
      <c r="E689" s="26"/>
      <c r="F689" s="2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hidden="1" customHeight="1" x14ac:dyDescent="0.3">
      <c r="A690" s="26"/>
      <c r="B690" s="16"/>
      <c r="C690" s="16"/>
      <c r="D690" s="26"/>
      <c r="E690" s="26"/>
      <c r="F690" s="2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hidden="1" customHeight="1" x14ac:dyDescent="0.3">
      <c r="A691" s="26"/>
      <c r="B691" s="16"/>
      <c r="C691" s="16"/>
      <c r="D691" s="26"/>
      <c r="E691" s="26"/>
      <c r="F691" s="2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hidden="1" customHeight="1" x14ac:dyDescent="0.3">
      <c r="A692" s="26"/>
      <c r="B692" s="16"/>
      <c r="C692" s="16"/>
      <c r="D692" s="26"/>
      <c r="E692" s="26"/>
      <c r="F692" s="2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hidden="1" customHeight="1" x14ac:dyDescent="0.3">
      <c r="A693" s="26"/>
      <c r="B693" s="16"/>
      <c r="C693" s="16"/>
      <c r="D693" s="26"/>
      <c r="E693" s="26"/>
      <c r="F693" s="2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hidden="1" customHeight="1" x14ac:dyDescent="0.3">
      <c r="A694" s="26"/>
      <c r="B694" s="16"/>
      <c r="C694" s="16"/>
      <c r="D694" s="26"/>
      <c r="E694" s="26"/>
      <c r="F694" s="2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hidden="1" customHeight="1" x14ac:dyDescent="0.3">
      <c r="A695" s="26"/>
      <c r="B695" s="16"/>
      <c r="C695" s="16"/>
      <c r="D695" s="26"/>
      <c r="E695" s="26"/>
      <c r="F695" s="2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hidden="1" customHeight="1" x14ac:dyDescent="0.3">
      <c r="A696" s="26"/>
      <c r="B696" s="16"/>
      <c r="C696" s="16"/>
      <c r="D696" s="26"/>
      <c r="E696" s="26"/>
      <c r="F696" s="2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hidden="1" customHeight="1" x14ac:dyDescent="0.3">
      <c r="A697" s="26"/>
      <c r="B697" s="16"/>
      <c r="C697" s="16"/>
      <c r="D697" s="26"/>
      <c r="E697" s="26"/>
      <c r="F697" s="2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hidden="1" customHeight="1" x14ac:dyDescent="0.3">
      <c r="A698" s="26"/>
      <c r="B698" s="16"/>
      <c r="C698" s="16"/>
      <c r="D698" s="26"/>
      <c r="E698" s="26"/>
      <c r="F698" s="2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hidden="1" customHeight="1" x14ac:dyDescent="0.3">
      <c r="A699" s="26"/>
      <c r="B699" s="16"/>
      <c r="C699" s="16"/>
      <c r="D699" s="26"/>
      <c r="E699" s="26"/>
      <c r="F699" s="2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hidden="1" customHeight="1" x14ac:dyDescent="0.3">
      <c r="A700" s="26"/>
      <c r="B700" s="16"/>
      <c r="C700" s="16"/>
      <c r="D700" s="26"/>
      <c r="E700" s="26"/>
      <c r="F700" s="2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hidden="1" customHeight="1" x14ac:dyDescent="0.3">
      <c r="A701" s="26"/>
      <c r="B701" s="16"/>
      <c r="C701" s="16"/>
      <c r="D701" s="26"/>
      <c r="E701" s="26"/>
      <c r="F701" s="2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hidden="1" customHeight="1" x14ac:dyDescent="0.3">
      <c r="A702" s="26"/>
      <c r="B702" s="16"/>
      <c r="C702" s="16"/>
      <c r="D702" s="26"/>
      <c r="E702" s="26"/>
      <c r="F702" s="2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hidden="1" customHeight="1" x14ac:dyDescent="0.3">
      <c r="A703" s="26"/>
      <c r="B703" s="16"/>
      <c r="C703" s="16"/>
      <c r="D703" s="26"/>
      <c r="E703" s="26"/>
      <c r="F703" s="2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hidden="1" customHeight="1" x14ac:dyDescent="0.3">
      <c r="A704" s="26"/>
      <c r="B704" s="16"/>
      <c r="C704" s="16"/>
      <c r="D704" s="26"/>
      <c r="E704" s="26"/>
      <c r="F704" s="2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hidden="1" customHeight="1" x14ac:dyDescent="0.3">
      <c r="A705" s="26"/>
      <c r="B705" s="16"/>
      <c r="C705" s="16"/>
      <c r="D705" s="26"/>
      <c r="E705" s="26"/>
      <c r="F705" s="2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hidden="1" customHeight="1" x14ac:dyDescent="0.3">
      <c r="A706" s="26"/>
      <c r="B706" s="16"/>
      <c r="C706" s="16"/>
      <c r="D706" s="26"/>
      <c r="E706" s="26"/>
      <c r="F706" s="2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hidden="1" customHeight="1" x14ac:dyDescent="0.3">
      <c r="A707" s="26"/>
      <c r="B707" s="16"/>
      <c r="C707" s="16"/>
      <c r="D707" s="26"/>
      <c r="E707" s="26"/>
      <c r="F707" s="2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hidden="1" customHeight="1" x14ac:dyDescent="0.3">
      <c r="A708" s="26"/>
      <c r="B708" s="16"/>
      <c r="C708" s="16"/>
      <c r="D708" s="26"/>
      <c r="E708" s="26"/>
      <c r="F708" s="2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hidden="1" customHeight="1" x14ac:dyDescent="0.3">
      <c r="A709" s="26"/>
      <c r="B709" s="16"/>
      <c r="C709" s="16"/>
      <c r="D709" s="26"/>
      <c r="E709" s="26"/>
      <c r="F709" s="2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hidden="1" customHeight="1" x14ac:dyDescent="0.3">
      <c r="A710" s="26"/>
      <c r="B710" s="16"/>
      <c r="C710" s="16"/>
      <c r="D710" s="26"/>
      <c r="E710" s="26"/>
      <c r="F710" s="2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hidden="1" customHeight="1" x14ac:dyDescent="0.3">
      <c r="A711" s="26"/>
      <c r="B711" s="16"/>
      <c r="C711" s="16"/>
      <c r="D711" s="26"/>
      <c r="E711" s="26"/>
      <c r="F711" s="2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hidden="1" customHeight="1" x14ac:dyDescent="0.3">
      <c r="A712" s="26"/>
      <c r="B712" s="16"/>
      <c r="C712" s="16"/>
      <c r="D712" s="26"/>
      <c r="E712" s="26"/>
      <c r="F712" s="2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hidden="1" customHeight="1" x14ac:dyDescent="0.3">
      <c r="A713" s="26"/>
      <c r="B713" s="16"/>
      <c r="C713" s="16"/>
      <c r="D713" s="26"/>
      <c r="E713" s="26"/>
      <c r="F713" s="2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hidden="1" customHeight="1" x14ac:dyDescent="0.3">
      <c r="A714" s="26"/>
      <c r="B714" s="16"/>
      <c r="C714" s="16"/>
      <c r="D714" s="26"/>
      <c r="E714" s="26"/>
      <c r="F714" s="2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hidden="1" customHeight="1" x14ac:dyDescent="0.3">
      <c r="A715" s="26"/>
      <c r="B715" s="16"/>
      <c r="C715" s="16"/>
      <c r="D715" s="26"/>
      <c r="E715" s="26"/>
      <c r="F715" s="2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hidden="1" customHeight="1" x14ac:dyDescent="0.3">
      <c r="A716" s="26"/>
      <c r="B716" s="16"/>
      <c r="C716" s="16"/>
      <c r="D716" s="26"/>
      <c r="E716" s="26"/>
      <c r="F716" s="2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hidden="1" customHeight="1" x14ac:dyDescent="0.3">
      <c r="A717" s="26"/>
      <c r="B717" s="16"/>
      <c r="C717" s="16"/>
      <c r="D717" s="26"/>
      <c r="E717" s="26"/>
      <c r="F717" s="2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hidden="1" customHeight="1" x14ac:dyDescent="0.3">
      <c r="A718" s="26"/>
      <c r="B718" s="16"/>
      <c r="C718" s="16"/>
      <c r="D718" s="26"/>
      <c r="E718" s="26"/>
      <c r="F718" s="2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hidden="1" customHeight="1" x14ac:dyDescent="0.3">
      <c r="A719" s="26"/>
      <c r="B719" s="16"/>
      <c r="C719" s="16"/>
      <c r="D719" s="26"/>
      <c r="E719" s="26"/>
      <c r="F719" s="2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hidden="1" customHeight="1" x14ac:dyDescent="0.3">
      <c r="A720" s="26"/>
      <c r="B720" s="16"/>
      <c r="C720" s="16"/>
      <c r="D720" s="26"/>
      <c r="E720" s="26"/>
      <c r="F720" s="2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hidden="1" customHeight="1" x14ac:dyDescent="0.3">
      <c r="A721" s="26"/>
      <c r="B721" s="16"/>
      <c r="C721" s="16"/>
      <c r="D721" s="26"/>
      <c r="E721" s="26"/>
      <c r="F721" s="2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hidden="1" customHeight="1" x14ac:dyDescent="0.3">
      <c r="A722" s="26"/>
      <c r="B722" s="16"/>
      <c r="C722" s="16"/>
      <c r="D722" s="26"/>
      <c r="E722" s="26"/>
      <c r="F722" s="2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hidden="1" customHeight="1" x14ac:dyDescent="0.3">
      <c r="A723" s="26"/>
      <c r="B723" s="16"/>
      <c r="C723" s="16"/>
      <c r="D723" s="26"/>
      <c r="E723" s="26"/>
      <c r="F723" s="2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hidden="1" customHeight="1" x14ac:dyDescent="0.3">
      <c r="A724" s="26"/>
      <c r="B724" s="16"/>
      <c r="C724" s="16"/>
      <c r="D724" s="26"/>
      <c r="E724" s="26"/>
      <c r="F724" s="2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hidden="1" customHeight="1" x14ac:dyDescent="0.3">
      <c r="A725" s="26"/>
      <c r="B725" s="16"/>
      <c r="C725" s="16"/>
      <c r="D725" s="26"/>
      <c r="E725" s="26"/>
      <c r="F725" s="2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hidden="1" customHeight="1" x14ac:dyDescent="0.3">
      <c r="A726" s="26"/>
      <c r="B726" s="16"/>
      <c r="C726" s="16"/>
      <c r="D726" s="26"/>
      <c r="E726" s="26"/>
      <c r="F726" s="2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hidden="1" customHeight="1" x14ac:dyDescent="0.3">
      <c r="A727" s="26"/>
      <c r="B727" s="16"/>
      <c r="C727" s="16"/>
      <c r="D727" s="26"/>
      <c r="E727" s="26"/>
      <c r="F727" s="2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hidden="1" customHeight="1" x14ac:dyDescent="0.3">
      <c r="A728" s="26"/>
      <c r="B728" s="16"/>
      <c r="C728" s="16"/>
      <c r="D728" s="26"/>
      <c r="E728" s="26"/>
      <c r="F728" s="2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hidden="1" customHeight="1" x14ac:dyDescent="0.3">
      <c r="A729" s="26"/>
      <c r="B729" s="16"/>
      <c r="C729" s="16"/>
      <c r="D729" s="26"/>
      <c r="E729" s="26"/>
      <c r="F729" s="2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hidden="1" customHeight="1" x14ac:dyDescent="0.3">
      <c r="A730" s="26"/>
      <c r="B730" s="16"/>
      <c r="C730" s="16"/>
      <c r="D730" s="26"/>
      <c r="E730" s="26"/>
      <c r="F730" s="2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hidden="1" customHeight="1" x14ac:dyDescent="0.3">
      <c r="A731" s="26"/>
      <c r="B731" s="16"/>
      <c r="C731" s="16"/>
      <c r="D731" s="26"/>
      <c r="E731" s="26"/>
      <c r="F731" s="2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hidden="1" customHeight="1" x14ac:dyDescent="0.3">
      <c r="A732" s="26"/>
      <c r="B732" s="16"/>
      <c r="C732" s="16"/>
      <c r="D732" s="26"/>
      <c r="E732" s="26"/>
      <c r="F732" s="2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hidden="1" customHeight="1" x14ac:dyDescent="0.3">
      <c r="A733" s="26"/>
      <c r="B733" s="16"/>
      <c r="C733" s="16"/>
      <c r="D733" s="26"/>
      <c r="E733" s="26"/>
      <c r="F733" s="2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hidden="1" customHeight="1" x14ac:dyDescent="0.3">
      <c r="A734" s="26"/>
      <c r="B734" s="16"/>
      <c r="C734" s="16"/>
      <c r="D734" s="26"/>
      <c r="E734" s="26"/>
      <c r="F734" s="2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hidden="1" customHeight="1" x14ac:dyDescent="0.3">
      <c r="A735" s="26"/>
      <c r="B735" s="16"/>
      <c r="C735" s="16"/>
      <c r="D735" s="26"/>
      <c r="E735" s="26"/>
      <c r="F735" s="2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hidden="1" customHeight="1" x14ac:dyDescent="0.3">
      <c r="A736" s="26"/>
      <c r="B736" s="16"/>
      <c r="C736" s="16"/>
      <c r="D736" s="26"/>
      <c r="E736" s="26"/>
      <c r="F736" s="2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hidden="1" customHeight="1" x14ac:dyDescent="0.3">
      <c r="A737" s="26"/>
      <c r="B737" s="16"/>
      <c r="C737" s="16"/>
      <c r="D737" s="26"/>
      <c r="E737" s="26"/>
      <c r="F737" s="2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hidden="1" customHeight="1" x14ac:dyDescent="0.3">
      <c r="A738" s="26"/>
      <c r="B738" s="16"/>
      <c r="C738" s="16"/>
      <c r="D738" s="26"/>
      <c r="E738" s="26"/>
      <c r="F738" s="2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hidden="1" customHeight="1" x14ac:dyDescent="0.3">
      <c r="A739" s="26"/>
      <c r="B739" s="16"/>
      <c r="C739" s="16"/>
      <c r="D739" s="26"/>
      <c r="E739" s="26"/>
      <c r="F739" s="2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hidden="1" customHeight="1" x14ac:dyDescent="0.3">
      <c r="A740" s="26"/>
      <c r="B740" s="16"/>
      <c r="C740" s="16"/>
      <c r="D740" s="26"/>
      <c r="E740" s="26"/>
      <c r="F740" s="2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hidden="1" customHeight="1" x14ac:dyDescent="0.3">
      <c r="A741" s="26"/>
      <c r="B741" s="16"/>
      <c r="C741" s="16"/>
      <c r="D741" s="26"/>
      <c r="E741" s="26"/>
      <c r="F741" s="2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hidden="1" customHeight="1" x14ac:dyDescent="0.3">
      <c r="A742" s="26"/>
      <c r="B742" s="16"/>
      <c r="C742" s="16"/>
      <c r="D742" s="26"/>
      <c r="E742" s="26"/>
      <c r="F742" s="2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hidden="1" customHeight="1" x14ac:dyDescent="0.3">
      <c r="A743" s="26"/>
      <c r="B743" s="16"/>
      <c r="C743" s="16"/>
      <c r="D743" s="26"/>
      <c r="E743" s="26"/>
      <c r="F743" s="2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hidden="1" customHeight="1" x14ac:dyDescent="0.3">
      <c r="A744" s="26"/>
      <c r="B744" s="16"/>
      <c r="C744" s="16"/>
      <c r="D744" s="26"/>
      <c r="E744" s="26"/>
      <c r="F744" s="2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hidden="1" customHeight="1" x14ac:dyDescent="0.3">
      <c r="A745" s="26"/>
      <c r="B745" s="16"/>
      <c r="C745" s="16"/>
      <c r="D745" s="26"/>
      <c r="E745" s="26"/>
      <c r="F745" s="2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hidden="1" customHeight="1" x14ac:dyDescent="0.3">
      <c r="A746" s="26"/>
      <c r="B746" s="16"/>
      <c r="C746" s="16"/>
      <c r="D746" s="26"/>
      <c r="E746" s="26"/>
      <c r="F746" s="2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hidden="1" customHeight="1" x14ac:dyDescent="0.3">
      <c r="A747" s="26"/>
      <c r="B747" s="16"/>
      <c r="C747" s="16"/>
      <c r="D747" s="26"/>
      <c r="E747" s="26"/>
      <c r="F747" s="2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hidden="1" customHeight="1" x14ac:dyDescent="0.3">
      <c r="A748" s="26"/>
      <c r="B748" s="16"/>
      <c r="C748" s="16"/>
      <c r="D748" s="26"/>
      <c r="E748" s="26"/>
      <c r="F748" s="2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hidden="1" customHeight="1" x14ac:dyDescent="0.3">
      <c r="A749" s="26"/>
      <c r="B749" s="16"/>
      <c r="C749" s="16"/>
      <c r="D749" s="26"/>
      <c r="E749" s="26"/>
      <c r="F749" s="2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hidden="1" customHeight="1" x14ac:dyDescent="0.3">
      <c r="A750" s="26"/>
      <c r="B750" s="16"/>
      <c r="C750" s="16"/>
      <c r="D750" s="26"/>
      <c r="E750" s="26"/>
      <c r="F750" s="2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hidden="1" customHeight="1" x14ac:dyDescent="0.3">
      <c r="A751" s="26"/>
      <c r="B751" s="16"/>
      <c r="C751" s="16"/>
      <c r="D751" s="26"/>
      <c r="E751" s="26"/>
      <c r="F751" s="2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hidden="1" customHeight="1" x14ac:dyDescent="0.3">
      <c r="A752" s="26"/>
      <c r="B752" s="16"/>
      <c r="C752" s="16"/>
      <c r="D752" s="26"/>
      <c r="E752" s="26"/>
      <c r="F752" s="2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hidden="1" customHeight="1" x14ac:dyDescent="0.3">
      <c r="A753" s="26"/>
      <c r="B753" s="16"/>
      <c r="C753" s="16"/>
      <c r="D753" s="26"/>
      <c r="E753" s="26"/>
      <c r="F753" s="2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hidden="1" customHeight="1" x14ac:dyDescent="0.3">
      <c r="A754" s="26"/>
      <c r="B754" s="16"/>
      <c r="C754" s="16"/>
      <c r="D754" s="26"/>
      <c r="E754" s="26"/>
      <c r="F754" s="2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hidden="1" customHeight="1" x14ac:dyDescent="0.3">
      <c r="A755" s="26"/>
      <c r="B755" s="16"/>
      <c r="C755" s="16"/>
      <c r="D755" s="26"/>
      <c r="E755" s="26"/>
      <c r="F755" s="2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hidden="1" customHeight="1" x14ac:dyDescent="0.3">
      <c r="A756" s="26"/>
      <c r="B756" s="16"/>
      <c r="C756" s="16"/>
      <c r="D756" s="26"/>
      <c r="E756" s="26"/>
      <c r="F756" s="2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hidden="1" customHeight="1" x14ac:dyDescent="0.3">
      <c r="A757" s="26"/>
      <c r="B757" s="16"/>
      <c r="C757" s="16"/>
      <c r="D757" s="26"/>
      <c r="E757" s="26"/>
      <c r="F757" s="2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hidden="1" customHeight="1" x14ac:dyDescent="0.3">
      <c r="A758" s="26"/>
      <c r="B758" s="16"/>
      <c r="C758" s="16"/>
      <c r="D758" s="26"/>
      <c r="E758" s="26"/>
      <c r="F758" s="2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hidden="1" customHeight="1" x14ac:dyDescent="0.3">
      <c r="A759" s="26"/>
      <c r="B759" s="16"/>
      <c r="C759" s="16"/>
      <c r="D759" s="26"/>
      <c r="E759" s="26"/>
      <c r="F759" s="2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hidden="1" customHeight="1" x14ac:dyDescent="0.3">
      <c r="A760" s="26"/>
      <c r="B760" s="16"/>
      <c r="C760" s="16"/>
      <c r="D760" s="26"/>
      <c r="E760" s="26"/>
      <c r="F760" s="2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hidden="1" customHeight="1" x14ac:dyDescent="0.3">
      <c r="A761" s="26"/>
      <c r="B761" s="16"/>
      <c r="C761" s="16"/>
      <c r="D761" s="26"/>
      <c r="E761" s="26"/>
      <c r="F761" s="2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hidden="1" customHeight="1" x14ac:dyDescent="0.3">
      <c r="A762" s="26"/>
      <c r="B762" s="16"/>
      <c r="C762" s="16"/>
      <c r="D762" s="26"/>
      <c r="E762" s="26"/>
      <c r="F762" s="2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hidden="1" customHeight="1" x14ac:dyDescent="0.3">
      <c r="A763" s="26"/>
      <c r="B763" s="16"/>
      <c r="C763" s="16"/>
      <c r="D763" s="26"/>
      <c r="E763" s="26"/>
      <c r="F763" s="2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hidden="1" customHeight="1" x14ac:dyDescent="0.3">
      <c r="A764" s="26"/>
      <c r="B764" s="16"/>
      <c r="C764" s="16"/>
      <c r="D764" s="26"/>
      <c r="E764" s="26"/>
      <c r="F764" s="2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hidden="1" customHeight="1" x14ac:dyDescent="0.3">
      <c r="A765" s="26"/>
      <c r="B765" s="16"/>
      <c r="C765" s="16"/>
      <c r="D765" s="26"/>
      <c r="E765" s="26"/>
      <c r="F765" s="2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hidden="1" customHeight="1" x14ac:dyDescent="0.3">
      <c r="A766" s="26"/>
      <c r="B766" s="16"/>
      <c r="C766" s="16"/>
      <c r="D766" s="26"/>
      <c r="E766" s="26"/>
      <c r="F766" s="2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hidden="1" customHeight="1" x14ac:dyDescent="0.3">
      <c r="A767" s="26"/>
      <c r="B767" s="16"/>
      <c r="C767" s="16"/>
      <c r="D767" s="26"/>
      <c r="E767" s="26"/>
      <c r="F767" s="2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hidden="1" customHeight="1" x14ac:dyDescent="0.3">
      <c r="A768" s="26"/>
      <c r="B768" s="16"/>
      <c r="C768" s="16"/>
      <c r="D768" s="26"/>
      <c r="E768" s="26"/>
      <c r="F768" s="2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hidden="1" customHeight="1" x14ac:dyDescent="0.3">
      <c r="A769" s="26"/>
      <c r="B769" s="16"/>
      <c r="C769" s="16"/>
      <c r="D769" s="26"/>
      <c r="E769" s="26"/>
      <c r="F769" s="2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hidden="1" customHeight="1" x14ac:dyDescent="0.3">
      <c r="A770" s="26"/>
      <c r="B770" s="16"/>
      <c r="C770" s="16"/>
      <c r="D770" s="26"/>
      <c r="E770" s="26"/>
      <c r="F770" s="2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hidden="1" customHeight="1" x14ac:dyDescent="0.3">
      <c r="A771" s="26"/>
      <c r="B771" s="16"/>
      <c r="C771" s="16"/>
      <c r="D771" s="26"/>
      <c r="E771" s="26"/>
      <c r="F771" s="2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hidden="1" customHeight="1" x14ac:dyDescent="0.3">
      <c r="A772" s="26"/>
      <c r="B772" s="16"/>
      <c r="C772" s="16"/>
      <c r="D772" s="26"/>
      <c r="E772" s="26"/>
      <c r="F772" s="2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hidden="1" customHeight="1" x14ac:dyDescent="0.3">
      <c r="A773" s="26"/>
      <c r="B773" s="16"/>
      <c r="C773" s="16"/>
      <c r="D773" s="26"/>
      <c r="E773" s="26"/>
      <c r="F773" s="2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hidden="1" customHeight="1" x14ac:dyDescent="0.3">
      <c r="A774" s="26"/>
      <c r="B774" s="16"/>
      <c r="C774" s="16"/>
      <c r="D774" s="26"/>
      <c r="E774" s="26"/>
      <c r="F774" s="2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hidden="1" customHeight="1" x14ac:dyDescent="0.3">
      <c r="A775" s="26"/>
      <c r="B775" s="16"/>
      <c r="C775" s="16"/>
      <c r="D775" s="26"/>
      <c r="E775" s="26"/>
      <c r="F775" s="2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hidden="1" customHeight="1" x14ac:dyDescent="0.3">
      <c r="A776" s="26"/>
      <c r="B776" s="16"/>
      <c r="C776" s="16"/>
      <c r="D776" s="26"/>
      <c r="E776" s="26"/>
      <c r="F776" s="2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hidden="1" customHeight="1" x14ac:dyDescent="0.3">
      <c r="A777" s="26"/>
      <c r="B777" s="16"/>
      <c r="C777" s="16"/>
      <c r="D777" s="26"/>
      <c r="E777" s="26"/>
      <c r="F777" s="2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hidden="1" customHeight="1" x14ac:dyDescent="0.3">
      <c r="A778" s="26"/>
      <c r="B778" s="16"/>
      <c r="C778" s="16"/>
      <c r="D778" s="26"/>
      <c r="E778" s="26"/>
      <c r="F778" s="2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hidden="1" customHeight="1" x14ac:dyDescent="0.3">
      <c r="A779" s="26"/>
      <c r="B779" s="16"/>
      <c r="C779" s="16"/>
      <c r="D779" s="26"/>
      <c r="E779" s="26"/>
      <c r="F779" s="2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hidden="1" customHeight="1" x14ac:dyDescent="0.3">
      <c r="A780" s="26"/>
      <c r="B780" s="16"/>
      <c r="C780" s="16"/>
      <c r="D780" s="26"/>
      <c r="E780" s="26"/>
      <c r="F780" s="2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hidden="1" customHeight="1" x14ac:dyDescent="0.3">
      <c r="A781" s="26"/>
      <c r="B781" s="16"/>
      <c r="C781" s="16"/>
      <c r="D781" s="26"/>
      <c r="E781" s="26"/>
      <c r="F781" s="2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hidden="1" customHeight="1" x14ac:dyDescent="0.3">
      <c r="A782" s="26"/>
      <c r="B782" s="16"/>
      <c r="C782" s="16"/>
      <c r="D782" s="26"/>
      <c r="E782" s="26"/>
      <c r="F782" s="2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hidden="1" customHeight="1" x14ac:dyDescent="0.3">
      <c r="A783" s="26"/>
      <c r="B783" s="16"/>
      <c r="C783" s="16"/>
      <c r="D783" s="26"/>
      <c r="E783" s="26"/>
      <c r="F783" s="2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hidden="1" customHeight="1" x14ac:dyDescent="0.3">
      <c r="A784" s="26"/>
      <c r="B784" s="16"/>
      <c r="C784" s="16"/>
      <c r="D784" s="26"/>
      <c r="E784" s="26"/>
      <c r="F784" s="2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hidden="1" customHeight="1" x14ac:dyDescent="0.3">
      <c r="A785" s="26"/>
      <c r="B785" s="16"/>
      <c r="C785" s="16"/>
      <c r="D785" s="26"/>
      <c r="E785" s="26"/>
      <c r="F785" s="2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hidden="1" customHeight="1" x14ac:dyDescent="0.3">
      <c r="A786" s="26"/>
      <c r="B786" s="16"/>
      <c r="C786" s="16"/>
      <c r="D786" s="26"/>
      <c r="E786" s="26"/>
      <c r="F786" s="2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hidden="1" customHeight="1" x14ac:dyDescent="0.3">
      <c r="A787" s="26"/>
      <c r="B787" s="16"/>
      <c r="C787" s="16"/>
      <c r="D787" s="26"/>
      <c r="E787" s="26"/>
      <c r="F787" s="2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hidden="1" customHeight="1" x14ac:dyDescent="0.3">
      <c r="A788" s="26"/>
      <c r="B788" s="16"/>
      <c r="C788" s="16"/>
      <c r="D788" s="26"/>
      <c r="E788" s="26"/>
      <c r="F788" s="2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hidden="1" customHeight="1" x14ac:dyDescent="0.3">
      <c r="A789" s="26"/>
      <c r="B789" s="16"/>
      <c r="C789" s="16"/>
      <c r="D789" s="26"/>
      <c r="E789" s="26"/>
      <c r="F789" s="2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hidden="1" customHeight="1" x14ac:dyDescent="0.3">
      <c r="A790" s="26"/>
      <c r="B790" s="16"/>
      <c r="C790" s="16"/>
      <c r="D790" s="26"/>
      <c r="E790" s="26"/>
      <c r="F790" s="2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hidden="1" customHeight="1" x14ac:dyDescent="0.3">
      <c r="A791" s="26"/>
      <c r="B791" s="16"/>
      <c r="C791" s="16"/>
      <c r="D791" s="26"/>
      <c r="E791" s="26"/>
      <c r="F791" s="2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hidden="1" customHeight="1" x14ac:dyDescent="0.3">
      <c r="A792" s="26"/>
      <c r="B792" s="16"/>
      <c r="C792" s="16"/>
      <c r="D792" s="26"/>
      <c r="E792" s="26"/>
      <c r="F792" s="2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hidden="1" customHeight="1" x14ac:dyDescent="0.3">
      <c r="A793" s="26"/>
      <c r="B793" s="16"/>
      <c r="C793" s="16"/>
      <c r="D793" s="26"/>
      <c r="E793" s="26"/>
      <c r="F793" s="2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hidden="1" customHeight="1" x14ac:dyDescent="0.3">
      <c r="A794" s="26"/>
      <c r="B794" s="16"/>
      <c r="C794" s="16"/>
      <c r="D794" s="26"/>
      <c r="E794" s="26"/>
      <c r="F794" s="2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hidden="1" customHeight="1" x14ac:dyDescent="0.3">
      <c r="A795" s="26"/>
      <c r="B795" s="16"/>
      <c r="C795" s="16"/>
      <c r="D795" s="26"/>
      <c r="E795" s="26"/>
      <c r="F795" s="2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hidden="1" customHeight="1" x14ac:dyDescent="0.3">
      <c r="A796" s="26"/>
      <c r="B796" s="16"/>
      <c r="C796" s="16"/>
      <c r="D796" s="26"/>
      <c r="E796" s="26"/>
      <c r="F796" s="2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hidden="1" customHeight="1" x14ac:dyDescent="0.3">
      <c r="A797" s="26"/>
      <c r="B797" s="16"/>
      <c r="C797" s="16"/>
      <c r="D797" s="26"/>
      <c r="E797" s="26"/>
      <c r="F797" s="2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hidden="1" customHeight="1" x14ac:dyDescent="0.3">
      <c r="A798" s="26"/>
      <c r="B798" s="16"/>
      <c r="C798" s="16"/>
      <c r="D798" s="26"/>
      <c r="E798" s="26"/>
      <c r="F798" s="2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hidden="1" customHeight="1" x14ac:dyDescent="0.3">
      <c r="A799" s="26"/>
      <c r="B799" s="16"/>
      <c r="C799" s="16"/>
      <c r="D799" s="26"/>
      <c r="E799" s="26"/>
      <c r="F799" s="2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hidden="1" customHeight="1" x14ac:dyDescent="0.3">
      <c r="A800" s="26"/>
      <c r="B800" s="16"/>
      <c r="C800" s="16"/>
      <c r="D800" s="26"/>
      <c r="E800" s="26"/>
      <c r="F800" s="2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hidden="1" customHeight="1" x14ac:dyDescent="0.3">
      <c r="A801" s="26"/>
      <c r="B801" s="16"/>
      <c r="C801" s="16"/>
      <c r="D801" s="26"/>
      <c r="E801" s="26"/>
      <c r="F801" s="2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hidden="1" customHeight="1" x14ac:dyDescent="0.3">
      <c r="A802" s="26"/>
      <c r="B802" s="16"/>
      <c r="C802" s="16"/>
      <c r="D802" s="26"/>
      <c r="E802" s="26"/>
      <c r="F802" s="2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hidden="1" customHeight="1" x14ac:dyDescent="0.3">
      <c r="A803" s="26"/>
      <c r="B803" s="16"/>
      <c r="C803" s="16"/>
      <c r="D803" s="26"/>
      <c r="E803" s="26"/>
      <c r="F803" s="2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hidden="1" customHeight="1" x14ac:dyDescent="0.3">
      <c r="A804" s="26"/>
      <c r="B804" s="16"/>
      <c r="C804" s="16"/>
      <c r="D804" s="26"/>
      <c r="E804" s="26"/>
      <c r="F804" s="2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hidden="1" customHeight="1" x14ac:dyDescent="0.3">
      <c r="A805" s="26"/>
      <c r="B805" s="16"/>
      <c r="C805" s="16"/>
      <c r="D805" s="26"/>
      <c r="E805" s="26"/>
      <c r="F805" s="2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hidden="1" customHeight="1" x14ac:dyDescent="0.3">
      <c r="A806" s="26"/>
      <c r="B806" s="16"/>
      <c r="C806" s="16"/>
      <c r="D806" s="26"/>
      <c r="E806" s="26"/>
      <c r="F806" s="2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hidden="1" customHeight="1" x14ac:dyDescent="0.3">
      <c r="A807" s="26"/>
      <c r="B807" s="16"/>
      <c r="C807" s="16"/>
      <c r="D807" s="26"/>
      <c r="E807" s="26"/>
      <c r="F807" s="2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hidden="1" customHeight="1" x14ac:dyDescent="0.3">
      <c r="A808" s="26"/>
      <c r="B808" s="16"/>
      <c r="C808" s="16"/>
      <c r="D808" s="26"/>
      <c r="E808" s="26"/>
      <c r="F808" s="2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hidden="1" customHeight="1" x14ac:dyDescent="0.3">
      <c r="A809" s="26"/>
      <c r="B809" s="16"/>
      <c r="C809" s="16"/>
      <c r="D809" s="26"/>
      <c r="E809" s="26"/>
      <c r="F809" s="2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hidden="1" customHeight="1" x14ac:dyDescent="0.3">
      <c r="A810" s="26"/>
      <c r="B810" s="16"/>
      <c r="C810" s="16"/>
      <c r="D810" s="26"/>
      <c r="E810" s="26"/>
      <c r="F810" s="2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hidden="1" customHeight="1" x14ac:dyDescent="0.3">
      <c r="A811" s="26"/>
      <c r="B811" s="16"/>
      <c r="C811" s="16"/>
      <c r="D811" s="26"/>
      <c r="E811" s="26"/>
      <c r="F811" s="2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hidden="1" customHeight="1" x14ac:dyDescent="0.3">
      <c r="A812" s="26"/>
      <c r="B812" s="16"/>
      <c r="C812" s="16"/>
      <c r="D812" s="26"/>
      <c r="E812" s="26"/>
      <c r="F812" s="2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hidden="1" customHeight="1" x14ac:dyDescent="0.3">
      <c r="A813" s="26"/>
      <c r="B813" s="16"/>
      <c r="C813" s="16"/>
      <c r="D813" s="26"/>
      <c r="E813" s="26"/>
      <c r="F813" s="2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hidden="1" customHeight="1" x14ac:dyDescent="0.3">
      <c r="A814" s="26"/>
      <c r="B814" s="16"/>
      <c r="C814" s="16"/>
      <c r="D814" s="26"/>
      <c r="E814" s="26"/>
      <c r="F814" s="2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hidden="1" customHeight="1" x14ac:dyDescent="0.3">
      <c r="A815" s="26"/>
      <c r="B815" s="16"/>
      <c r="C815" s="16"/>
      <c r="D815" s="26"/>
      <c r="E815" s="26"/>
      <c r="F815" s="2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hidden="1" customHeight="1" x14ac:dyDescent="0.3">
      <c r="A816" s="26"/>
      <c r="B816" s="16"/>
      <c r="C816" s="16"/>
      <c r="D816" s="26"/>
      <c r="E816" s="26"/>
      <c r="F816" s="2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hidden="1" customHeight="1" x14ac:dyDescent="0.3">
      <c r="A817" s="26"/>
      <c r="B817" s="16"/>
      <c r="C817" s="16"/>
      <c r="D817" s="26"/>
      <c r="E817" s="26"/>
      <c r="F817" s="2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hidden="1" customHeight="1" x14ac:dyDescent="0.3">
      <c r="A818" s="26"/>
      <c r="B818" s="16"/>
      <c r="C818" s="16"/>
      <c r="D818" s="26"/>
      <c r="E818" s="26"/>
      <c r="F818" s="2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hidden="1" customHeight="1" x14ac:dyDescent="0.3">
      <c r="A819" s="26"/>
      <c r="B819" s="16"/>
      <c r="C819" s="16"/>
      <c r="D819" s="26"/>
      <c r="E819" s="26"/>
      <c r="F819" s="2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hidden="1" customHeight="1" x14ac:dyDescent="0.3">
      <c r="A820" s="26"/>
      <c r="B820" s="16"/>
      <c r="C820" s="16"/>
      <c r="D820" s="26"/>
      <c r="E820" s="26"/>
      <c r="F820" s="2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hidden="1" customHeight="1" x14ac:dyDescent="0.3">
      <c r="A821" s="26"/>
      <c r="B821" s="16"/>
      <c r="C821" s="16"/>
      <c r="D821" s="26"/>
      <c r="E821" s="26"/>
      <c r="F821" s="2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hidden="1" customHeight="1" x14ac:dyDescent="0.3">
      <c r="A822" s="26"/>
      <c r="B822" s="16"/>
      <c r="C822" s="16"/>
      <c r="D822" s="26"/>
      <c r="E822" s="26"/>
      <c r="F822" s="2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hidden="1" customHeight="1" x14ac:dyDescent="0.3">
      <c r="A823" s="26"/>
      <c r="B823" s="16"/>
      <c r="C823" s="16"/>
      <c r="D823" s="26"/>
      <c r="E823" s="26"/>
      <c r="F823" s="2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hidden="1" customHeight="1" x14ac:dyDescent="0.3">
      <c r="A824" s="26"/>
      <c r="B824" s="16"/>
      <c r="C824" s="16"/>
      <c r="D824" s="26"/>
      <c r="E824" s="26"/>
      <c r="F824" s="2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hidden="1" customHeight="1" x14ac:dyDescent="0.3">
      <c r="A825" s="26"/>
      <c r="B825" s="16"/>
      <c r="C825" s="16"/>
      <c r="D825" s="26"/>
      <c r="E825" s="26"/>
      <c r="F825" s="2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hidden="1" customHeight="1" x14ac:dyDescent="0.3">
      <c r="A826" s="26"/>
      <c r="B826" s="16"/>
      <c r="C826" s="16"/>
      <c r="D826" s="26"/>
      <c r="E826" s="26"/>
      <c r="F826" s="2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hidden="1" customHeight="1" x14ac:dyDescent="0.3">
      <c r="A827" s="26"/>
      <c r="B827" s="16"/>
      <c r="C827" s="16"/>
      <c r="D827" s="26"/>
      <c r="E827" s="26"/>
      <c r="F827" s="2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hidden="1" customHeight="1" x14ac:dyDescent="0.3">
      <c r="A828" s="26"/>
      <c r="B828" s="16"/>
      <c r="C828" s="16"/>
      <c r="D828" s="26"/>
      <c r="E828" s="26"/>
      <c r="F828" s="2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hidden="1" customHeight="1" x14ac:dyDescent="0.3">
      <c r="A829" s="26"/>
      <c r="B829" s="16"/>
      <c r="C829" s="16"/>
      <c r="D829" s="26"/>
      <c r="E829" s="26"/>
      <c r="F829" s="2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hidden="1" customHeight="1" x14ac:dyDescent="0.3">
      <c r="A830" s="26"/>
      <c r="B830" s="16"/>
      <c r="C830" s="16"/>
      <c r="D830" s="26"/>
      <c r="E830" s="26"/>
      <c r="F830" s="2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hidden="1" customHeight="1" x14ac:dyDescent="0.3">
      <c r="A831" s="26"/>
      <c r="B831" s="16"/>
      <c r="C831" s="16"/>
      <c r="D831" s="26"/>
      <c r="E831" s="26"/>
      <c r="F831" s="2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hidden="1" customHeight="1" x14ac:dyDescent="0.3">
      <c r="A832" s="26"/>
      <c r="B832" s="16"/>
      <c r="C832" s="16"/>
      <c r="D832" s="26"/>
      <c r="E832" s="26"/>
      <c r="F832" s="2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hidden="1" customHeight="1" x14ac:dyDescent="0.3">
      <c r="A833" s="26"/>
      <c r="B833" s="16"/>
      <c r="C833" s="16"/>
      <c r="D833" s="26"/>
      <c r="E833" s="26"/>
      <c r="F833" s="2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hidden="1" customHeight="1" x14ac:dyDescent="0.3">
      <c r="A834" s="26"/>
      <c r="B834" s="16"/>
      <c r="C834" s="16"/>
      <c r="D834" s="26"/>
      <c r="E834" s="26"/>
      <c r="F834" s="2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hidden="1" customHeight="1" x14ac:dyDescent="0.3">
      <c r="A835" s="26"/>
      <c r="B835" s="16"/>
      <c r="C835" s="16"/>
      <c r="D835" s="26"/>
      <c r="E835" s="26"/>
      <c r="F835" s="2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hidden="1" customHeight="1" x14ac:dyDescent="0.3">
      <c r="A836" s="26"/>
      <c r="B836" s="16"/>
      <c r="C836" s="16"/>
      <c r="D836" s="26"/>
      <c r="E836" s="26"/>
      <c r="F836" s="2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hidden="1" customHeight="1" x14ac:dyDescent="0.3">
      <c r="A837" s="26"/>
      <c r="B837" s="16"/>
      <c r="C837" s="16"/>
      <c r="D837" s="26"/>
      <c r="E837" s="26"/>
      <c r="F837" s="2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hidden="1" customHeight="1" x14ac:dyDescent="0.3">
      <c r="A838" s="26"/>
      <c r="B838" s="16"/>
      <c r="C838" s="16"/>
      <c r="D838" s="26"/>
      <c r="E838" s="26"/>
      <c r="F838" s="2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hidden="1" customHeight="1" x14ac:dyDescent="0.3">
      <c r="A839" s="26"/>
      <c r="B839" s="16"/>
      <c r="C839" s="16"/>
      <c r="D839" s="26"/>
      <c r="E839" s="26"/>
      <c r="F839" s="2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hidden="1" customHeight="1" x14ac:dyDescent="0.3">
      <c r="A840" s="26"/>
      <c r="B840" s="16"/>
      <c r="C840" s="16"/>
      <c r="D840" s="26"/>
      <c r="E840" s="26"/>
      <c r="F840" s="2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hidden="1" customHeight="1" x14ac:dyDescent="0.3">
      <c r="A841" s="26"/>
      <c r="B841" s="16"/>
      <c r="C841" s="16"/>
      <c r="D841" s="26"/>
      <c r="E841" s="26"/>
      <c r="F841" s="2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hidden="1" customHeight="1" x14ac:dyDescent="0.3">
      <c r="A842" s="26"/>
      <c r="B842" s="16"/>
      <c r="C842" s="16"/>
      <c r="D842" s="26"/>
      <c r="E842" s="26"/>
      <c r="F842" s="2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hidden="1" customHeight="1" x14ac:dyDescent="0.3">
      <c r="A843" s="26"/>
      <c r="B843" s="16"/>
      <c r="C843" s="16"/>
      <c r="D843" s="26"/>
      <c r="E843" s="26"/>
      <c r="F843" s="2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hidden="1" customHeight="1" x14ac:dyDescent="0.3">
      <c r="A844" s="26"/>
      <c r="B844" s="16"/>
      <c r="C844" s="16"/>
      <c r="D844" s="26"/>
      <c r="E844" s="26"/>
      <c r="F844" s="2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hidden="1" customHeight="1" x14ac:dyDescent="0.3">
      <c r="A845" s="26"/>
      <c r="B845" s="16"/>
      <c r="C845" s="16"/>
      <c r="D845" s="26"/>
      <c r="E845" s="26"/>
      <c r="F845" s="2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hidden="1" customHeight="1" x14ac:dyDescent="0.3">
      <c r="A846" s="26"/>
      <c r="B846" s="16"/>
      <c r="C846" s="16"/>
      <c r="D846" s="26"/>
      <c r="E846" s="26"/>
      <c r="F846" s="2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hidden="1" customHeight="1" x14ac:dyDescent="0.3">
      <c r="A847" s="26"/>
      <c r="B847" s="16"/>
      <c r="C847" s="16"/>
      <c r="D847" s="26"/>
      <c r="E847" s="26"/>
      <c r="F847" s="2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hidden="1" customHeight="1" x14ac:dyDescent="0.3">
      <c r="A848" s="26"/>
      <c r="B848" s="16"/>
      <c r="C848" s="16"/>
      <c r="D848" s="26"/>
      <c r="E848" s="26"/>
      <c r="F848" s="2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hidden="1" customHeight="1" x14ac:dyDescent="0.3">
      <c r="A849" s="26"/>
      <c r="B849" s="16"/>
      <c r="C849" s="16"/>
      <c r="D849" s="26"/>
      <c r="E849" s="26"/>
      <c r="F849" s="2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hidden="1" customHeight="1" x14ac:dyDescent="0.3">
      <c r="A850" s="26"/>
      <c r="B850" s="16"/>
      <c r="C850" s="16"/>
      <c r="D850" s="26"/>
      <c r="E850" s="26"/>
      <c r="F850" s="2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hidden="1" customHeight="1" x14ac:dyDescent="0.3">
      <c r="A851" s="26"/>
      <c r="B851" s="16"/>
      <c r="C851" s="16"/>
      <c r="D851" s="26"/>
      <c r="E851" s="26"/>
      <c r="F851" s="2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hidden="1" customHeight="1" x14ac:dyDescent="0.3">
      <c r="A852" s="26"/>
      <c r="B852" s="16"/>
      <c r="C852" s="16"/>
      <c r="D852" s="26"/>
      <c r="E852" s="26"/>
      <c r="F852" s="2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hidden="1" customHeight="1" x14ac:dyDescent="0.3">
      <c r="A853" s="26"/>
      <c r="B853" s="16"/>
      <c r="C853" s="16"/>
      <c r="D853" s="26"/>
      <c r="E853" s="26"/>
      <c r="F853" s="2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hidden="1" customHeight="1" x14ac:dyDescent="0.3">
      <c r="A854" s="26"/>
      <c r="B854" s="16"/>
      <c r="C854" s="16"/>
      <c r="D854" s="26"/>
      <c r="E854" s="26"/>
      <c r="F854" s="2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hidden="1" customHeight="1" x14ac:dyDescent="0.3">
      <c r="A855" s="26"/>
      <c r="B855" s="16"/>
      <c r="C855" s="16"/>
      <c r="D855" s="26"/>
      <c r="E855" s="26"/>
      <c r="F855" s="2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hidden="1" customHeight="1" x14ac:dyDescent="0.3">
      <c r="A856" s="26"/>
      <c r="B856" s="16"/>
      <c r="C856" s="16"/>
      <c r="D856" s="26"/>
      <c r="E856" s="26"/>
      <c r="F856" s="2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hidden="1" customHeight="1" x14ac:dyDescent="0.3">
      <c r="A857" s="26"/>
      <c r="B857" s="16"/>
      <c r="C857" s="16"/>
      <c r="D857" s="26"/>
      <c r="E857" s="26"/>
      <c r="F857" s="2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hidden="1" customHeight="1" x14ac:dyDescent="0.3">
      <c r="A858" s="26"/>
      <c r="B858" s="16"/>
      <c r="C858" s="16"/>
      <c r="D858" s="26"/>
      <c r="E858" s="26"/>
      <c r="F858" s="2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hidden="1" customHeight="1" x14ac:dyDescent="0.3">
      <c r="A859" s="26"/>
      <c r="B859" s="16"/>
      <c r="C859" s="16"/>
      <c r="D859" s="26"/>
      <c r="E859" s="26"/>
      <c r="F859" s="2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hidden="1" customHeight="1" x14ac:dyDescent="0.3">
      <c r="A860" s="26"/>
      <c r="B860" s="16"/>
      <c r="C860" s="16"/>
      <c r="D860" s="26"/>
      <c r="E860" s="26"/>
      <c r="F860" s="2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hidden="1" customHeight="1" x14ac:dyDescent="0.3">
      <c r="A861" s="26"/>
      <c r="B861" s="16"/>
      <c r="C861" s="16"/>
      <c r="D861" s="26"/>
      <c r="E861" s="26"/>
      <c r="F861" s="2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hidden="1" customHeight="1" x14ac:dyDescent="0.3">
      <c r="A862" s="26"/>
      <c r="B862" s="16"/>
      <c r="C862" s="16"/>
      <c r="D862" s="26"/>
      <c r="E862" s="26"/>
      <c r="F862" s="2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hidden="1" customHeight="1" x14ac:dyDescent="0.3">
      <c r="A863" s="26"/>
      <c r="B863" s="16"/>
      <c r="C863" s="16"/>
      <c r="D863" s="26"/>
      <c r="E863" s="26"/>
      <c r="F863" s="2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hidden="1" customHeight="1" x14ac:dyDescent="0.3">
      <c r="A864" s="26"/>
      <c r="B864" s="16"/>
      <c r="C864" s="16"/>
      <c r="D864" s="26"/>
      <c r="E864" s="26"/>
      <c r="F864" s="2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hidden="1" customHeight="1" x14ac:dyDescent="0.3">
      <c r="A865" s="26"/>
      <c r="B865" s="16"/>
      <c r="C865" s="16"/>
      <c r="D865" s="26"/>
      <c r="E865" s="26"/>
      <c r="F865" s="2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hidden="1" customHeight="1" x14ac:dyDescent="0.3">
      <c r="A866" s="26"/>
      <c r="B866" s="16"/>
      <c r="C866" s="16"/>
      <c r="D866" s="26"/>
      <c r="E866" s="26"/>
      <c r="F866" s="2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hidden="1" customHeight="1" x14ac:dyDescent="0.3">
      <c r="A867" s="26"/>
      <c r="B867" s="16"/>
      <c r="C867" s="16"/>
      <c r="D867" s="26"/>
      <c r="E867" s="26"/>
      <c r="F867" s="2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hidden="1" customHeight="1" x14ac:dyDescent="0.3">
      <c r="A868" s="26"/>
      <c r="B868" s="16"/>
      <c r="C868" s="16"/>
      <c r="D868" s="26"/>
      <c r="E868" s="26"/>
      <c r="F868" s="2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hidden="1" customHeight="1" x14ac:dyDescent="0.3">
      <c r="A869" s="26"/>
      <c r="B869" s="16"/>
      <c r="C869" s="16"/>
      <c r="D869" s="26"/>
      <c r="E869" s="26"/>
      <c r="F869" s="2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hidden="1" customHeight="1" x14ac:dyDescent="0.3">
      <c r="A870" s="26"/>
      <c r="B870" s="16"/>
      <c r="C870" s="16"/>
      <c r="D870" s="26"/>
      <c r="E870" s="26"/>
      <c r="F870" s="2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hidden="1" customHeight="1" x14ac:dyDescent="0.3">
      <c r="A871" s="26"/>
      <c r="B871" s="16"/>
      <c r="C871" s="16"/>
      <c r="D871" s="26"/>
      <c r="E871" s="26"/>
      <c r="F871" s="2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hidden="1" customHeight="1" x14ac:dyDescent="0.3">
      <c r="A872" s="26"/>
      <c r="B872" s="16"/>
      <c r="C872" s="16"/>
      <c r="D872" s="26"/>
      <c r="E872" s="26"/>
      <c r="F872" s="2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hidden="1" customHeight="1" x14ac:dyDescent="0.3">
      <c r="A873" s="26"/>
      <c r="B873" s="16"/>
      <c r="C873" s="16"/>
      <c r="D873" s="26"/>
      <c r="E873" s="26"/>
      <c r="F873" s="2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hidden="1" customHeight="1" x14ac:dyDescent="0.3">
      <c r="A874" s="26"/>
      <c r="B874" s="16"/>
      <c r="C874" s="16"/>
      <c r="D874" s="26"/>
      <c r="E874" s="26"/>
      <c r="F874" s="2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hidden="1" customHeight="1" x14ac:dyDescent="0.3">
      <c r="A875" s="26"/>
      <c r="B875" s="16"/>
      <c r="C875" s="16"/>
      <c r="D875" s="26"/>
      <c r="E875" s="26"/>
      <c r="F875" s="2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hidden="1" customHeight="1" x14ac:dyDescent="0.3">
      <c r="A876" s="26"/>
      <c r="B876" s="16"/>
      <c r="C876" s="16"/>
      <c r="D876" s="26"/>
      <c r="E876" s="26"/>
      <c r="F876" s="2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hidden="1" customHeight="1" x14ac:dyDescent="0.3">
      <c r="A877" s="26"/>
      <c r="B877" s="16"/>
      <c r="C877" s="16"/>
      <c r="D877" s="26"/>
      <c r="E877" s="26"/>
      <c r="F877" s="2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hidden="1" customHeight="1" x14ac:dyDescent="0.3">
      <c r="A878" s="26"/>
      <c r="B878" s="16"/>
      <c r="C878" s="16"/>
      <c r="D878" s="26"/>
      <c r="E878" s="26"/>
      <c r="F878" s="2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hidden="1" customHeight="1" x14ac:dyDescent="0.3">
      <c r="A879" s="26"/>
      <c r="B879" s="16"/>
      <c r="C879" s="16"/>
      <c r="D879" s="26"/>
      <c r="E879" s="26"/>
      <c r="F879" s="2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hidden="1" customHeight="1" x14ac:dyDescent="0.3">
      <c r="A880" s="26"/>
      <c r="B880" s="16"/>
      <c r="C880" s="16"/>
      <c r="D880" s="26"/>
      <c r="E880" s="26"/>
      <c r="F880" s="2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hidden="1" customHeight="1" x14ac:dyDescent="0.3">
      <c r="A881" s="26"/>
      <c r="B881" s="16"/>
      <c r="C881" s="16"/>
      <c r="D881" s="26"/>
      <c r="E881" s="26"/>
      <c r="F881" s="2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hidden="1" customHeight="1" x14ac:dyDescent="0.3">
      <c r="A882" s="26"/>
      <c r="B882" s="16"/>
      <c r="C882" s="16"/>
      <c r="D882" s="26"/>
      <c r="E882" s="26"/>
      <c r="F882" s="2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hidden="1" customHeight="1" x14ac:dyDescent="0.3">
      <c r="A883" s="26"/>
      <c r="B883" s="16"/>
      <c r="C883" s="16"/>
      <c r="D883" s="26"/>
      <c r="E883" s="26"/>
      <c r="F883" s="2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hidden="1" customHeight="1" x14ac:dyDescent="0.3">
      <c r="A884" s="26"/>
      <c r="B884" s="16"/>
      <c r="C884" s="16"/>
      <c r="D884" s="26"/>
      <c r="E884" s="26"/>
      <c r="F884" s="2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hidden="1" customHeight="1" x14ac:dyDescent="0.3">
      <c r="A885" s="26"/>
      <c r="B885" s="16"/>
      <c r="C885" s="16"/>
      <c r="D885" s="26"/>
      <c r="E885" s="26"/>
      <c r="F885" s="2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hidden="1" customHeight="1" x14ac:dyDescent="0.3">
      <c r="A886" s="26"/>
      <c r="B886" s="16"/>
      <c r="C886" s="16"/>
      <c r="D886" s="26"/>
      <c r="E886" s="26"/>
      <c r="F886" s="2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hidden="1" customHeight="1" x14ac:dyDescent="0.3">
      <c r="A887" s="26"/>
      <c r="B887" s="16"/>
      <c r="C887" s="16"/>
      <c r="D887" s="26"/>
      <c r="E887" s="26"/>
      <c r="F887" s="2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hidden="1" customHeight="1" x14ac:dyDescent="0.3">
      <c r="A888" s="26"/>
      <c r="B888" s="16"/>
      <c r="C888" s="16"/>
      <c r="D888" s="26"/>
      <c r="E888" s="26"/>
      <c r="F888" s="2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hidden="1" customHeight="1" x14ac:dyDescent="0.3">
      <c r="A889" s="26"/>
      <c r="B889" s="16"/>
      <c r="C889" s="16"/>
      <c r="D889" s="26"/>
      <c r="E889" s="26"/>
      <c r="F889" s="2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hidden="1" customHeight="1" x14ac:dyDescent="0.3">
      <c r="A890" s="26"/>
      <c r="B890" s="16"/>
      <c r="C890" s="16"/>
      <c r="D890" s="26"/>
      <c r="E890" s="26"/>
      <c r="F890" s="2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hidden="1" customHeight="1" x14ac:dyDescent="0.3">
      <c r="A891" s="26"/>
      <c r="B891" s="16"/>
      <c r="C891" s="16"/>
      <c r="D891" s="26"/>
      <c r="E891" s="26"/>
      <c r="F891" s="2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hidden="1" customHeight="1" x14ac:dyDescent="0.3">
      <c r="A892" s="26"/>
      <c r="B892" s="16"/>
      <c r="C892" s="16"/>
      <c r="D892" s="26"/>
      <c r="E892" s="26"/>
      <c r="F892" s="2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hidden="1" customHeight="1" x14ac:dyDescent="0.3">
      <c r="A893" s="26"/>
      <c r="B893" s="16"/>
      <c r="C893" s="16"/>
      <c r="D893" s="26"/>
      <c r="E893" s="26"/>
      <c r="F893" s="2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hidden="1" customHeight="1" x14ac:dyDescent="0.3">
      <c r="A894" s="26"/>
      <c r="B894" s="16"/>
      <c r="C894" s="16"/>
      <c r="D894" s="26"/>
      <c r="E894" s="26"/>
      <c r="F894" s="2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hidden="1" customHeight="1" x14ac:dyDescent="0.3">
      <c r="A895" s="26"/>
      <c r="B895" s="16"/>
      <c r="C895" s="16"/>
      <c r="D895" s="26"/>
      <c r="E895" s="26"/>
      <c r="F895" s="2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hidden="1" customHeight="1" x14ac:dyDescent="0.3">
      <c r="A896" s="26"/>
      <c r="B896" s="16"/>
      <c r="C896" s="16"/>
      <c r="D896" s="26"/>
      <c r="E896" s="26"/>
      <c r="F896" s="2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hidden="1" customHeight="1" x14ac:dyDescent="0.3">
      <c r="A897" s="26"/>
      <c r="B897" s="16"/>
      <c r="C897" s="16"/>
      <c r="D897" s="26"/>
      <c r="E897" s="26"/>
      <c r="F897" s="2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hidden="1" customHeight="1" x14ac:dyDescent="0.3">
      <c r="A898" s="26"/>
      <c r="B898" s="16"/>
      <c r="C898" s="16"/>
      <c r="D898" s="26"/>
      <c r="E898" s="26"/>
      <c r="F898" s="2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hidden="1" customHeight="1" x14ac:dyDescent="0.3">
      <c r="A899" s="26"/>
      <c r="B899" s="16"/>
      <c r="C899" s="16"/>
      <c r="D899" s="26"/>
      <c r="E899" s="26"/>
      <c r="F899" s="2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hidden="1" customHeight="1" x14ac:dyDescent="0.3">
      <c r="A900" s="26"/>
      <c r="B900" s="16"/>
      <c r="C900" s="16"/>
      <c r="D900" s="26"/>
      <c r="E900" s="26"/>
      <c r="F900" s="2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hidden="1" customHeight="1" x14ac:dyDescent="0.3">
      <c r="A901" s="26"/>
      <c r="B901" s="16"/>
      <c r="C901" s="16"/>
      <c r="D901" s="26"/>
      <c r="E901" s="26"/>
      <c r="F901" s="2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hidden="1" customHeight="1" x14ac:dyDescent="0.3">
      <c r="A902" s="26"/>
      <c r="B902" s="16"/>
      <c r="C902" s="16"/>
      <c r="D902" s="26"/>
      <c r="E902" s="26"/>
      <c r="F902" s="2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hidden="1" customHeight="1" x14ac:dyDescent="0.3">
      <c r="A903" s="26"/>
      <c r="B903" s="16"/>
      <c r="C903" s="16"/>
      <c r="D903" s="26"/>
      <c r="E903" s="26"/>
      <c r="F903" s="2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hidden="1" customHeight="1" x14ac:dyDescent="0.3">
      <c r="A904" s="26"/>
      <c r="B904" s="16"/>
      <c r="C904" s="16"/>
      <c r="D904" s="26"/>
      <c r="E904" s="26"/>
      <c r="F904" s="2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hidden="1" customHeight="1" x14ac:dyDescent="0.3">
      <c r="A905" s="26"/>
      <c r="B905" s="16"/>
      <c r="C905" s="16"/>
      <c r="D905" s="26"/>
      <c r="E905" s="26"/>
      <c r="F905" s="2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hidden="1" customHeight="1" x14ac:dyDescent="0.3">
      <c r="A906" s="26"/>
      <c r="B906" s="16"/>
      <c r="C906" s="16"/>
      <c r="D906" s="26"/>
      <c r="E906" s="26"/>
      <c r="F906" s="2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hidden="1" customHeight="1" x14ac:dyDescent="0.3">
      <c r="A907" s="26"/>
      <c r="B907" s="16"/>
      <c r="C907" s="16"/>
      <c r="D907" s="26"/>
      <c r="E907" s="26"/>
      <c r="F907" s="2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hidden="1" customHeight="1" x14ac:dyDescent="0.3">
      <c r="A908" s="26"/>
      <c r="B908" s="16"/>
      <c r="C908" s="16"/>
      <c r="D908" s="26"/>
      <c r="E908" s="26"/>
      <c r="F908" s="2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hidden="1" customHeight="1" x14ac:dyDescent="0.3">
      <c r="A909" s="26"/>
      <c r="B909" s="16"/>
      <c r="C909" s="16"/>
      <c r="D909" s="26"/>
      <c r="E909" s="26"/>
      <c r="F909" s="2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hidden="1" customHeight="1" x14ac:dyDescent="0.3">
      <c r="A910" s="26"/>
      <c r="B910" s="16"/>
      <c r="C910" s="16"/>
      <c r="D910" s="26"/>
      <c r="E910" s="26"/>
      <c r="F910" s="2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hidden="1" customHeight="1" x14ac:dyDescent="0.3">
      <c r="A911" s="26"/>
      <c r="B911" s="16"/>
      <c r="C911" s="16"/>
      <c r="D911" s="26"/>
      <c r="E911" s="26"/>
      <c r="F911" s="2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hidden="1" customHeight="1" x14ac:dyDescent="0.3">
      <c r="A912" s="26"/>
      <c r="B912" s="16"/>
      <c r="C912" s="16"/>
      <c r="D912" s="26"/>
      <c r="E912" s="26"/>
      <c r="F912" s="2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hidden="1" customHeight="1" x14ac:dyDescent="0.3">
      <c r="A913" s="26"/>
      <c r="B913" s="16"/>
      <c r="C913" s="16"/>
      <c r="D913" s="26"/>
      <c r="E913" s="26"/>
      <c r="F913" s="2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hidden="1" customHeight="1" x14ac:dyDescent="0.3">
      <c r="A914" s="26"/>
      <c r="B914" s="16"/>
      <c r="C914" s="16"/>
      <c r="D914" s="26"/>
      <c r="E914" s="26"/>
      <c r="F914" s="2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hidden="1" customHeight="1" x14ac:dyDescent="0.3">
      <c r="A915" s="26"/>
      <c r="B915" s="16"/>
      <c r="C915" s="16"/>
      <c r="D915" s="26"/>
      <c r="E915" s="26"/>
      <c r="F915" s="2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hidden="1" customHeight="1" x14ac:dyDescent="0.3">
      <c r="A916" s="26"/>
      <c r="B916" s="16"/>
      <c r="C916" s="16"/>
      <c r="D916" s="26"/>
      <c r="E916" s="26"/>
      <c r="F916" s="2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hidden="1" customHeight="1" x14ac:dyDescent="0.3">
      <c r="A917" s="26"/>
      <c r="B917" s="16"/>
      <c r="C917" s="16"/>
      <c r="D917" s="26"/>
      <c r="E917" s="26"/>
      <c r="F917" s="2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hidden="1" customHeight="1" x14ac:dyDescent="0.3">
      <c r="A918" s="26"/>
      <c r="B918" s="16"/>
      <c r="C918" s="16"/>
      <c r="D918" s="26"/>
      <c r="E918" s="26"/>
      <c r="F918" s="2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hidden="1" customHeight="1" x14ac:dyDescent="0.3">
      <c r="A919" s="26"/>
      <c r="B919" s="16"/>
      <c r="C919" s="16"/>
      <c r="D919" s="26"/>
      <c r="E919" s="26"/>
      <c r="F919" s="2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hidden="1" customHeight="1" x14ac:dyDescent="0.3">
      <c r="A920" s="26"/>
      <c r="B920" s="16"/>
      <c r="C920" s="16"/>
      <c r="D920" s="26"/>
      <c r="E920" s="26"/>
      <c r="F920" s="2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hidden="1" customHeight="1" x14ac:dyDescent="0.3">
      <c r="A921" s="26"/>
      <c r="B921" s="16"/>
      <c r="C921" s="16"/>
      <c r="D921" s="26"/>
      <c r="E921" s="26"/>
      <c r="F921" s="2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hidden="1" customHeight="1" x14ac:dyDescent="0.3">
      <c r="A922" s="26"/>
      <c r="B922" s="16"/>
      <c r="C922" s="16"/>
      <c r="D922" s="26"/>
      <c r="E922" s="26"/>
      <c r="F922" s="2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hidden="1" customHeight="1" x14ac:dyDescent="0.3">
      <c r="A923" s="26"/>
      <c r="B923" s="16"/>
      <c r="C923" s="16"/>
      <c r="D923" s="26"/>
      <c r="E923" s="26"/>
      <c r="F923" s="2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hidden="1" customHeight="1" x14ac:dyDescent="0.3">
      <c r="A924" s="26"/>
      <c r="B924" s="16"/>
      <c r="C924" s="16"/>
      <c r="D924" s="26"/>
      <c r="E924" s="26"/>
      <c r="F924" s="2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hidden="1" customHeight="1" x14ac:dyDescent="0.3">
      <c r="A925" s="26"/>
      <c r="B925" s="16"/>
      <c r="C925" s="16"/>
      <c r="D925" s="26"/>
      <c r="E925" s="26"/>
      <c r="F925" s="2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hidden="1" customHeight="1" x14ac:dyDescent="0.3">
      <c r="A926" s="26"/>
      <c r="B926" s="16"/>
      <c r="C926" s="16"/>
      <c r="D926" s="26"/>
      <c r="E926" s="26"/>
      <c r="F926" s="2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hidden="1" customHeight="1" x14ac:dyDescent="0.3">
      <c r="A927" s="26"/>
      <c r="B927" s="16"/>
      <c r="C927" s="16"/>
      <c r="D927" s="26"/>
      <c r="E927" s="26"/>
      <c r="F927" s="2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hidden="1" customHeight="1" x14ac:dyDescent="0.3">
      <c r="A928" s="26"/>
      <c r="B928" s="16"/>
      <c r="C928" s="16"/>
      <c r="D928" s="26"/>
      <c r="E928" s="26"/>
      <c r="F928" s="2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hidden="1" customHeight="1" x14ac:dyDescent="0.3">
      <c r="A929" s="26"/>
      <c r="B929" s="16"/>
      <c r="C929" s="16"/>
      <c r="D929" s="26"/>
      <c r="E929" s="26"/>
      <c r="F929" s="2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hidden="1" customHeight="1" x14ac:dyDescent="0.3">
      <c r="A930" s="26"/>
      <c r="B930" s="16"/>
      <c r="C930" s="16"/>
      <c r="D930" s="26"/>
      <c r="E930" s="26"/>
      <c r="F930" s="2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hidden="1" customHeight="1" x14ac:dyDescent="0.3">
      <c r="A931" s="26"/>
      <c r="B931" s="16"/>
      <c r="C931" s="16"/>
      <c r="D931" s="26"/>
      <c r="E931" s="26"/>
      <c r="F931" s="2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hidden="1" customHeight="1" x14ac:dyDescent="0.3">
      <c r="A932" s="26"/>
      <c r="B932" s="16"/>
      <c r="C932" s="16"/>
      <c r="D932" s="26"/>
      <c r="E932" s="26"/>
      <c r="F932" s="2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hidden="1" customHeight="1" x14ac:dyDescent="0.3">
      <c r="A933" s="26"/>
      <c r="B933" s="16"/>
      <c r="C933" s="16"/>
      <c r="D933" s="26"/>
      <c r="E933" s="26"/>
      <c r="F933" s="2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hidden="1" customHeight="1" x14ac:dyDescent="0.3">
      <c r="A934" s="26"/>
      <c r="B934" s="16"/>
      <c r="C934" s="16"/>
      <c r="D934" s="26"/>
      <c r="E934" s="26"/>
      <c r="F934" s="2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hidden="1" customHeight="1" x14ac:dyDescent="0.3">
      <c r="A935" s="26"/>
      <c r="B935" s="16"/>
      <c r="C935" s="16"/>
      <c r="D935" s="26"/>
      <c r="E935" s="26"/>
      <c r="F935" s="2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hidden="1" customHeight="1" x14ac:dyDescent="0.3">
      <c r="A936" s="26"/>
      <c r="B936" s="16"/>
      <c r="C936" s="16"/>
      <c r="D936" s="26"/>
      <c r="E936" s="26"/>
      <c r="F936" s="2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hidden="1" customHeight="1" x14ac:dyDescent="0.3">
      <c r="A937" s="26"/>
      <c r="B937" s="16"/>
      <c r="C937" s="16"/>
      <c r="D937" s="26"/>
      <c r="E937" s="26"/>
      <c r="F937" s="2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hidden="1" customHeight="1" x14ac:dyDescent="0.3">
      <c r="A938" s="26"/>
      <c r="B938" s="16"/>
      <c r="C938" s="16"/>
      <c r="D938" s="26"/>
      <c r="E938" s="26"/>
      <c r="F938" s="2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hidden="1" customHeight="1" x14ac:dyDescent="0.3">
      <c r="A939" s="26"/>
      <c r="B939" s="16"/>
      <c r="C939" s="16"/>
      <c r="D939" s="26"/>
      <c r="E939" s="26"/>
      <c r="F939" s="2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hidden="1" customHeight="1" x14ac:dyDescent="0.3">
      <c r="A940" s="26"/>
      <c r="B940" s="16"/>
      <c r="C940" s="16"/>
      <c r="D940" s="26"/>
      <c r="E940" s="26"/>
      <c r="F940" s="2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hidden="1" customHeight="1" x14ac:dyDescent="0.3">
      <c r="A941" s="26"/>
      <c r="B941" s="16"/>
      <c r="C941" s="16"/>
      <c r="D941" s="26"/>
      <c r="E941" s="26"/>
      <c r="F941" s="2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hidden="1" customHeight="1" x14ac:dyDescent="0.3">
      <c r="A942" s="26"/>
      <c r="B942" s="16"/>
      <c r="C942" s="16"/>
      <c r="D942" s="26"/>
      <c r="E942" s="26"/>
      <c r="F942" s="2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hidden="1" customHeight="1" x14ac:dyDescent="0.3">
      <c r="A943" s="26"/>
      <c r="B943" s="16"/>
      <c r="C943" s="16"/>
      <c r="D943" s="26"/>
      <c r="E943" s="26"/>
      <c r="F943" s="2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hidden="1" customHeight="1" x14ac:dyDescent="0.3">
      <c r="A944" s="26"/>
      <c r="B944" s="16"/>
      <c r="C944" s="16"/>
      <c r="D944" s="26"/>
      <c r="E944" s="26"/>
      <c r="F944" s="2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hidden="1" customHeight="1" x14ac:dyDescent="0.3">
      <c r="A945" s="26"/>
      <c r="B945" s="16"/>
      <c r="C945" s="16"/>
      <c r="D945" s="26"/>
      <c r="E945" s="26"/>
      <c r="F945" s="2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hidden="1" customHeight="1" x14ac:dyDescent="0.3">
      <c r="A946" s="26"/>
      <c r="B946" s="16"/>
      <c r="C946" s="16"/>
      <c r="D946" s="26"/>
      <c r="E946" s="26"/>
      <c r="F946" s="2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hidden="1" customHeight="1" x14ac:dyDescent="0.3">
      <c r="A947" s="26"/>
      <c r="B947" s="16"/>
      <c r="C947" s="16"/>
      <c r="D947" s="26"/>
      <c r="E947" s="26"/>
      <c r="F947" s="2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hidden="1" customHeight="1" x14ac:dyDescent="0.3">
      <c r="A948" s="26"/>
      <c r="B948" s="16"/>
      <c r="C948" s="16"/>
      <c r="D948" s="26"/>
      <c r="E948" s="26"/>
      <c r="F948" s="2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hidden="1" customHeight="1" x14ac:dyDescent="0.3">
      <c r="A949" s="26"/>
      <c r="B949" s="16"/>
      <c r="C949" s="16"/>
      <c r="D949" s="26"/>
      <c r="E949" s="26"/>
      <c r="F949" s="2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hidden="1" customHeight="1" x14ac:dyDescent="0.3">
      <c r="A950" s="26"/>
      <c r="B950" s="16"/>
      <c r="C950" s="16"/>
      <c r="D950" s="26"/>
      <c r="E950" s="26"/>
      <c r="F950" s="2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hidden="1" customHeight="1" x14ac:dyDescent="0.3">
      <c r="A951" s="26"/>
      <c r="B951" s="16"/>
      <c r="C951" s="16"/>
      <c r="D951" s="26"/>
      <c r="E951" s="26"/>
      <c r="F951" s="2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hidden="1" customHeight="1" x14ac:dyDescent="0.3">
      <c r="A952" s="26"/>
      <c r="B952" s="16"/>
      <c r="C952" s="16"/>
      <c r="D952" s="26"/>
      <c r="E952" s="26"/>
      <c r="F952" s="2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hidden="1" customHeight="1" x14ac:dyDescent="0.3">
      <c r="A953" s="26"/>
      <c r="B953" s="16"/>
      <c r="C953" s="16"/>
      <c r="D953" s="26"/>
      <c r="E953" s="26"/>
      <c r="F953" s="2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hidden="1" customHeight="1" x14ac:dyDescent="0.3">
      <c r="A954" s="26"/>
      <c r="B954" s="16"/>
      <c r="C954" s="16"/>
      <c r="D954" s="26"/>
      <c r="E954" s="26"/>
      <c r="F954" s="2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hidden="1" customHeight="1" x14ac:dyDescent="0.3">
      <c r="A955" s="26"/>
      <c r="B955" s="16"/>
      <c r="C955" s="16"/>
      <c r="D955" s="26"/>
      <c r="E955" s="26"/>
      <c r="F955" s="2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hidden="1" customHeight="1" x14ac:dyDescent="0.3">
      <c r="A956" s="26"/>
      <c r="B956" s="16"/>
      <c r="C956" s="16"/>
      <c r="D956" s="26"/>
      <c r="E956" s="26"/>
      <c r="F956" s="2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hidden="1" customHeight="1" x14ac:dyDescent="0.3">
      <c r="A957" s="26"/>
      <c r="B957" s="16"/>
      <c r="C957" s="16"/>
      <c r="D957" s="26"/>
      <c r="E957" s="26"/>
      <c r="F957" s="2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hidden="1" customHeight="1" x14ac:dyDescent="0.3">
      <c r="A958" s="26"/>
      <c r="B958" s="16"/>
      <c r="C958" s="16"/>
      <c r="D958" s="26"/>
      <c r="E958" s="26"/>
      <c r="F958" s="2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hidden="1" customHeight="1" x14ac:dyDescent="0.3">
      <c r="A959" s="26"/>
      <c r="B959" s="16"/>
      <c r="C959" s="16"/>
      <c r="D959" s="26"/>
      <c r="E959" s="26"/>
      <c r="F959" s="2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hidden="1" customHeight="1" x14ac:dyDescent="0.3">
      <c r="A960" s="26"/>
      <c r="B960" s="16"/>
      <c r="C960" s="16"/>
      <c r="D960" s="26"/>
      <c r="E960" s="26"/>
      <c r="F960" s="2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hidden="1" customHeight="1" x14ac:dyDescent="0.3">
      <c r="A961" s="26"/>
      <c r="B961" s="16"/>
      <c r="C961" s="16"/>
      <c r="D961" s="26"/>
      <c r="E961" s="26"/>
      <c r="F961" s="2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hidden="1" customHeight="1" x14ac:dyDescent="0.3">
      <c r="A962" s="26"/>
      <c r="B962" s="16"/>
      <c r="C962" s="16"/>
      <c r="D962" s="26"/>
      <c r="E962" s="26"/>
      <c r="F962" s="2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hidden="1" customHeight="1" x14ac:dyDescent="0.3">
      <c r="A963" s="26"/>
      <c r="B963" s="16"/>
      <c r="C963" s="16"/>
      <c r="D963" s="26"/>
      <c r="E963" s="26"/>
      <c r="F963" s="2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hidden="1" customHeight="1" x14ac:dyDescent="0.3">
      <c r="A964" s="26"/>
      <c r="B964" s="16"/>
      <c r="C964" s="16"/>
      <c r="D964" s="26"/>
      <c r="E964" s="26"/>
      <c r="F964" s="2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hidden="1" customHeight="1" x14ac:dyDescent="0.3">
      <c r="A965" s="26"/>
      <c r="B965" s="16"/>
      <c r="C965" s="16"/>
      <c r="D965" s="26"/>
      <c r="E965" s="26"/>
      <c r="F965" s="2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hidden="1" customHeight="1" x14ac:dyDescent="0.3">
      <c r="A966" s="26"/>
      <c r="B966" s="16"/>
      <c r="C966" s="16"/>
      <c r="D966" s="26"/>
      <c r="E966" s="26"/>
      <c r="F966" s="2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hidden="1" customHeight="1" x14ac:dyDescent="0.3">
      <c r="A967" s="26"/>
      <c r="B967" s="16"/>
      <c r="C967" s="16"/>
      <c r="D967" s="26"/>
      <c r="E967" s="26"/>
      <c r="F967" s="2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hidden="1" customHeight="1" x14ac:dyDescent="0.3">
      <c r="A968" s="26"/>
      <c r="B968" s="16"/>
      <c r="C968" s="16"/>
      <c r="D968" s="26"/>
      <c r="E968" s="26"/>
      <c r="F968" s="2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hidden="1" customHeight="1" x14ac:dyDescent="0.3">
      <c r="A969" s="26"/>
      <c r="B969" s="16"/>
      <c r="C969" s="16"/>
      <c r="D969" s="26"/>
      <c r="E969" s="26"/>
      <c r="F969" s="2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hidden="1" customHeight="1" x14ac:dyDescent="0.3">
      <c r="A970" s="26"/>
      <c r="B970" s="16"/>
      <c r="C970" s="16"/>
      <c r="D970" s="26"/>
      <c r="E970" s="26"/>
      <c r="F970" s="2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hidden="1" customHeight="1" x14ac:dyDescent="0.3">
      <c r="A971" s="26"/>
      <c r="B971" s="16"/>
      <c r="C971" s="16"/>
      <c r="D971" s="26"/>
      <c r="E971" s="26"/>
      <c r="F971" s="2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hidden="1" customHeight="1" x14ac:dyDescent="0.3">
      <c r="A972" s="26"/>
      <c r="B972" s="16"/>
      <c r="C972" s="16"/>
      <c r="D972" s="26"/>
      <c r="E972" s="26"/>
      <c r="F972" s="2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hidden="1" customHeight="1" x14ac:dyDescent="0.3">
      <c r="A973" s="26"/>
      <c r="B973" s="16"/>
      <c r="C973" s="16"/>
      <c r="D973" s="26"/>
      <c r="E973" s="26"/>
      <c r="F973" s="2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hidden="1" customHeight="1" x14ac:dyDescent="0.3">
      <c r="A974" s="26"/>
      <c r="B974" s="16"/>
      <c r="C974" s="16"/>
      <c r="D974" s="26"/>
      <c r="E974" s="26"/>
      <c r="F974" s="2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hidden="1" customHeight="1" x14ac:dyDescent="0.3">
      <c r="A975" s="26"/>
      <c r="B975" s="16"/>
      <c r="C975" s="16"/>
      <c r="D975" s="26"/>
      <c r="E975" s="26"/>
      <c r="F975" s="2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hidden="1" customHeight="1" x14ac:dyDescent="0.3">
      <c r="A976" s="26"/>
      <c r="B976" s="16"/>
      <c r="C976" s="16"/>
      <c r="D976" s="26"/>
      <c r="E976" s="26"/>
      <c r="F976" s="2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hidden="1" customHeight="1" x14ac:dyDescent="0.3">
      <c r="A977" s="26"/>
      <c r="B977" s="16"/>
      <c r="C977" s="16"/>
      <c r="D977" s="26"/>
      <c r="E977" s="26"/>
      <c r="F977" s="2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hidden="1" customHeight="1" x14ac:dyDescent="0.3">
      <c r="A978" s="26"/>
      <c r="B978" s="16"/>
      <c r="C978" s="16"/>
      <c r="D978" s="26"/>
      <c r="E978" s="26"/>
      <c r="F978" s="2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hidden="1" customHeight="1" x14ac:dyDescent="0.3">
      <c r="A979" s="26"/>
      <c r="B979" s="16"/>
      <c r="C979" s="16"/>
      <c r="D979" s="26"/>
      <c r="E979" s="26"/>
      <c r="F979" s="2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hidden="1" customHeight="1" x14ac:dyDescent="0.3">
      <c r="A980" s="26"/>
      <c r="B980" s="16"/>
      <c r="C980" s="16"/>
      <c r="D980" s="26"/>
      <c r="E980" s="26"/>
      <c r="F980" s="2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hidden="1" customHeight="1" x14ac:dyDescent="0.3">
      <c r="A981" s="26"/>
      <c r="B981" s="16"/>
      <c r="C981" s="16"/>
      <c r="D981" s="26"/>
      <c r="E981" s="26"/>
      <c r="F981" s="2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hidden="1" customHeight="1" x14ac:dyDescent="0.3">
      <c r="A982" s="26"/>
      <c r="B982" s="16"/>
      <c r="C982" s="16"/>
      <c r="D982" s="26"/>
      <c r="E982" s="26"/>
      <c r="F982" s="2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hidden="1" customHeight="1" x14ac:dyDescent="0.3">
      <c r="A983" s="26"/>
      <c r="B983" s="16"/>
      <c r="C983" s="16"/>
      <c r="D983" s="26"/>
      <c r="E983" s="26"/>
      <c r="F983" s="2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hidden="1" customHeight="1" x14ac:dyDescent="0.3">
      <c r="A984" s="26"/>
      <c r="B984" s="16"/>
      <c r="C984" s="16"/>
      <c r="D984" s="26"/>
      <c r="E984" s="26"/>
      <c r="F984" s="2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hidden="1" customHeight="1" x14ac:dyDescent="0.3">
      <c r="A985" s="26"/>
      <c r="B985" s="16"/>
      <c r="C985" s="16"/>
      <c r="D985" s="26"/>
      <c r="E985" s="26"/>
      <c r="F985" s="2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hidden="1" customHeight="1" x14ac:dyDescent="0.3">
      <c r="A986" s="26"/>
      <c r="B986" s="16"/>
      <c r="C986" s="16"/>
      <c r="D986" s="26"/>
      <c r="E986" s="26"/>
      <c r="F986" s="2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hidden="1" customHeight="1" x14ac:dyDescent="0.3">
      <c r="A987" s="26"/>
      <c r="B987" s="16"/>
      <c r="C987" s="16"/>
      <c r="D987" s="26"/>
      <c r="E987" s="26"/>
      <c r="F987" s="2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hidden="1" customHeight="1" x14ac:dyDescent="0.3">
      <c r="A988" s="26"/>
      <c r="B988" s="16"/>
      <c r="C988" s="16"/>
      <c r="D988" s="26"/>
      <c r="E988" s="26"/>
      <c r="F988" s="2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hidden="1" customHeight="1" x14ac:dyDescent="0.3">
      <c r="A989" s="26"/>
      <c r="B989" s="16"/>
      <c r="C989" s="16"/>
      <c r="D989" s="26"/>
      <c r="E989" s="26"/>
      <c r="F989" s="2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hidden="1" customHeight="1" x14ac:dyDescent="0.3">
      <c r="A990" s="26"/>
      <c r="B990" s="16"/>
      <c r="C990" s="16"/>
      <c r="D990" s="26"/>
      <c r="E990" s="26"/>
      <c r="F990" s="2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hidden="1" customHeight="1" x14ac:dyDescent="0.3">
      <c r="A991" s="26"/>
      <c r="B991" s="16"/>
      <c r="C991" s="16"/>
      <c r="D991" s="26"/>
      <c r="E991" s="26"/>
      <c r="F991" s="2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hidden="1" customHeight="1" x14ac:dyDescent="0.3">
      <c r="A992" s="26"/>
      <c r="B992" s="16"/>
      <c r="C992" s="16"/>
      <c r="D992" s="26"/>
      <c r="E992" s="26"/>
      <c r="F992" s="2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hidden="1" customHeight="1" x14ac:dyDescent="0.3">
      <c r="A993" s="26"/>
      <c r="B993" s="16"/>
      <c r="C993" s="16"/>
      <c r="D993" s="26"/>
      <c r="E993" s="26"/>
      <c r="F993" s="2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hidden="1" customHeight="1" x14ac:dyDescent="0.3">
      <c r="A994" s="26"/>
      <c r="B994" s="16"/>
      <c r="C994" s="16"/>
      <c r="D994" s="26"/>
      <c r="E994" s="26"/>
      <c r="F994" s="2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hidden="1" customHeight="1" x14ac:dyDescent="0.3">
      <c r="A995" s="26"/>
      <c r="B995" s="16"/>
      <c r="C995" s="16"/>
      <c r="D995" s="26"/>
      <c r="E995" s="26"/>
      <c r="F995" s="2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5.75" hidden="1" customHeight="1" x14ac:dyDescent="0.3">
      <c r="A996" s="26"/>
      <c r="B996" s="16"/>
      <c r="C996" s="16"/>
      <c r="D996" s="26"/>
      <c r="E996" s="26"/>
      <c r="F996" s="2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5.75" hidden="1" customHeight="1" x14ac:dyDescent="0.3">
      <c r="A997" s="26"/>
      <c r="B997" s="16"/>
      <c r="C997" s="16"/>
      <c r="D997" s="26"/>
      <c r="E997" s="26"/>
      <c r="F997" s="2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5.75" hidden="1" customHeight="1" x14ac:dyDescent="0.3">
      <c r="A998" s="26"/>
      <c r="B998" s="16"/>
      <c r="C998" s="16"/>
      <c r="D998" s="26"/>
      <c r="E998" s="26"/>
      <c r="F998" s="2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  <row r="999" spans="1:24" ht="15.75" hidden="1" customHeight="1" x14ac:dyDescent="0.3">
      <c r="A999" s="26"/>
      <c r="B999" s="16"/>
      <c r="C999" s="16"/>
      <c r="D999" s="26"/>
      <c r="E999" s="26"/>
      <c r="F999" s="2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</row>
    <row r="1000" spans="1:24" ht="15.75" hidden="1" customHeight="1" x14ac:dyDescent="0.3">
      <c r="A1000" s="26"/>
      <c r="B1000" s="16"/>
      <c r="C1000" s="16"/>
      <c r="D1000" s="26"/>
      <c r="E1000" s="26"/>
      <c r="F1000" s="2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</row>
    <row r="1001" spans="1:24" ht="15.75" hidden="1" customHeight="1" x14ac:dyDescent="0.3">
      <c r="A1001" s="26"/>
      <c r="B1001" s="16"/>
      <c r="C1001" s="16"/>
      <c r="D1001" s="26"/>
      <c r="E1001" s="26"/>
      <c r="F1001" s="2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</row>
    <row r="1002" spans="1:24" ht="15.75" hidden="1" customHeight="1" x14ac:dyDescent="0.3">
      <c r="A1002" s="26"/>
      <c r="B1002" s="16"/>
      <c r="C1002" s="16"/>
      <c r="D1002" s="26"/>
      <c r="E1002" s="26"/>
      <c r="F1002" s="2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</row>
    <row r="1003" spans="1:24" ht="15.75" hidden="1" customHeight="1" x14ac:dyDescent="0.3">
      <c r="A1003" s="26"/>
      <c r="B1003" s="16"/>
      <c r="C1003" s="16"/>
      <c r="D1003" s="26"/>
      <c r="E1003" s="26"/>
      <c r="F1003" s="2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</row>
    <row r="1004" spans="1:24" ht="15.75" hidden="1" customHeight="1" x14ac:dyDescent="0.3">
      <c r="A1004" s="26"/>
      <c r="B1004" s="16"/>
      <c r="C1004" s="16"/>
      <c r="D1004" s="26"/>
      <c r="E1004" s="26"/>
      <c r="F1004" s="2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</row>
    <row r="1005" spans="1:24" ht="15.75" hidden="1" customHeight="1" x14ac:dyDescent="0.3">
      <c r="A1005" s="26"/>
      <c r="B1005" s="16"/>
      <c r="C1005" s="16"/>
      <c r="D1005" s="26"/>
      <c r="E1005" s="26"/>
      <c r="F1005" s="2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</row>
    <row r="1006" spans="1:24" ht="15.75" hidden="1" customHeight="1" x14ac:dyDescent="0.3">
      <c r="A1006" s="26"/>
      <c r="B1006" s="16"/>
      <c r="C1006" s="16"/>
      <c r="D1006" s="26"/>
      <c r="E1006" s="26"/>
      <c r="F1006" s="2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</row>
    <row r="1007" spans="1:24" ht="15.75" hidden="1" customHeight="1" x14ac:dyDescent="0.3">
      <c r="A1007" s="26"/>
      <c r="B1007" s="16"/>
      <c r="C1007" s="16"/>
      <c r="D1007" s="26"/>
      <c r="E1007" s="26"/>
      <c r="F1007" s="2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</row>
  </sheetData>
  <mergeCells count="1025">
    <mergeCell ref="B8:D8"/>
    <mergeCell ref="E8:M8"/>
    <mergeCell ref="M1:M3"/>
    <mergeCell ref="M4:M6"/>
    <mergeCell ref="A1:C6"/>
    <mergeCell ref="D1:D3"/>
    <mergeCell ref="D4:D6"/>
    <mergeCell ref="E1:J3"/>
    <mergeCell ref="E4:J6"/>
    <mergeCell ref="K1:L3"/>
    <mergeCell ref="K4:L6"/>
    <mergeCell ref="B432:F432"/>
    <mergeCell ref="I432:M432"/>
    <mergeCell ref="B433:F433"/>
    <mergeCell ref="I433:M433"/>
    <mergeCell ref="B434:F434"/>
    <mergeCell ref="I434:M434"/>
    <mergeCell ref="B412:F413"/>
    <mergeCell ref="G412:H412"/>
    <mergeCell ref="L412:M412"/>
    <mergeCell ref="G413:H413"/>
    <mergeCell ref="L413:M413"/>
    <mergeCell ref="B414:F415"/>
    <mergeCell ref="I414:I415"/>
    <mergeCell ref="B416:F417"/>
    <mergeCell ref="I416:M416"/>
    <mergeCell ref="I417:M417"/>
    <mergeCell ref="B418:F419"/>
    <mergeCell ref="I418:M418"/>
    <mergeCell ref="I419:M419"/>
    <mergeCell ref="B420:F421"/>
    <mergeCell ref="I420:M420"/>
    <mergeCell ref="B435:F435"/>
    <mergeCell ref="I435:M435"/>
    <mergeCell ref="B436:F436"/>
    <mergeCell ref="I436:M436"/>
    <mergeCell ref="B437:F437"/>
    <mergeCell ref="I437:M437"/>
    <mergeCell ref="B438:F438"/>
    <mergeCell ref="I438:M438"/>
    <mergeCell ref="B41:M41"/>
    <mergeCell ref="B42:M42"/>
    <mergeCell ref="B43:M43"/>
    <mergeCell ref="B52:F52"/>
    <mergeCell ref="G52:K52"/>
    <mergeCell ref="L52:M52"/>
    <mergeCell ref="B423:F423"/>
    <mergeCell ref="I423:M423"/>
    <mergeCell ref="B424:F424"/>
    <mergeCell ref="I424:M424"/>
    <mergeCell ref="B425:F425"/>
    <mergeCell ref="I425:M425"/>
    <mergeCell ref="B426:F426"/>
    <mergeCell ref="I426:M426"/>
    <mergeCell ref="B427:F427"/>
    <mergeCell ref="I427:M427"/>
    <mergeCell ref="B428:F428"/>
    <mergeCell ref="I428:M428"/>
    <mergeCell ref="B429:F429"/>
    <mergeCell ref="I429:M429"/>
    <mergeCell ref="B430:F430"/>
    <mergeCell ref="I430:M430"/>
    <mergeCell ref="B431:F431"/>
    <mergeCell ref="I431:M431"/>
    <mergeCell ref="I421:M421"/>
    <mergeCell ref="B422:M422"/>
    <mergeCell ref="B402:F403"/>
    <mergeCell ref="I402:M403"/>
    <mergeCell ref="B404:F404"/>
    <mergeCell ref="G404:M404"/>
    <mergeCell ref="B405:F406"/>
    <mergeCell ref="G405:I405"/>
    <mergeCell ref="G406:I406"/>
    <mergeCell ref="J405:L405"/>
    <mergeCell ref="J406:L406"/>
    <mergeCell ref="B407:M407"/>
    <mergeCell ref="B408:F409"/>
    <mergeCell ref="I408:M409"/>
    <mergeCell ref="B410:F411"/>
    <mergeCell ref="G410:H410"/>
    <mergeCell ref="G411:H411"/>
    <mergeCell ref="L410:M410"/>
    <mergeCell ref="L411:M411"/>
    <mergeCell ref="B392:F393"/>
    <mergeCell ref="I392:M393"/>
    <mergeCell ref="B394:F395"/>
    <mergeCell ref="G394:H394"/>
    <mergeCell ref="G395:H395"/>
    <mergeCell ref="I394:J394"/>
    <mergeCell ref="K394:M395"/>
    <mergeCell ref="I395:J395"/>
    <mergeCell ref="B396:F397"/>
    <mergeCell ref="I396:M397"/>
    <mergeCell ref="B398:F399"/>
    <mergeCell ref="G398:I398"/>
    <mergeCell ref="G399:I399"/>
    <mergeCell ref="J398:L398"/>
    <mergeCell ref="J399:L399"/>
    <mergeCell ref="B400:F401"/>
    <mergeCell ref="I400:M401"/>
    <mergeCell ref="B380:F380"/>
    <mergeCell ref="K380:M380"/>
    <mergeCell ref="B381:F381"/>
    <mergeCell ref="K381:M381"/>
    <mergeCell ref="B382:F382"/>
    <mergeCell ref="K382:M382"/>
    <mergeCell ref="B383:F383"/>
    <mergeCell ref="K383:M383"/>
    <mergeCell ref="B384:M384"/>
    <mergeCell ref="B385:M385"/>
    <mergeCell ref="B386:F387"/>
    <mergeCell ref="I386:M387"/>
    <mergeCell ref="B388:F389"/>
    <mergeCell ref="I388:M389"/>
    <mergeCell ref="B390:F391"/>
    <mergeCell ref="G390:I390"/>
    <mergeCell ref="G391:I391"/>
    <mergeCell ref="J390:L390"/>
    <mergeCell ref="J391:L391"/>
    <mergeCell ref="B371:F371"/>
    <mergeCell ref="K371:M371"/>
    <mergeCell ref="B372:F372"/>
    <mergeCell ref="K372:M372"/>
    <mergeCell ref="B373:F373"/>
    <mergeCell ref="K373:M373"/>
    <mergeCell ref="B374:F374"/>
    <mergeCell ref="K374:M374"/>
    <mergeCell ref="B375:F375"/>
    <mergeCell ref="K375:M375"/>
    <mergeCell ref="B376:F376"/>
    <mergeCell ref="K376:M376"/>
    <mergeCell ref="B377:F377"/>
    <mergeCell ref="K377:M377"/>
    <mergeCell ref="B378:F378"/>
    <mergeCell ref="K378:M378"/>
    <mergeCell ref="B379:F379"/>
    <mergeCell ref="K379:M379"/>
    <mergeCell ref="B362:F362"/>
    <mergeCell ref="K362:M362"/>
    <mergeCell ref="B363:F363"/>
    <mergeCell ref="K363:M363"/>
    <mergeCell ref="B364:F364"/>
    <mergeCell ref="K364:M364"/>
    <mergeCell ref="B365:F365"/>
    <mergeCell ref="K365:M365"/>
    <mergeCell ref="B366:F366"/>
    <mergeCell ref="K366:M366"/>
    <mergeCell ref="B367:M367"/>
    <mergeCell ref="B368:F369"/>
    <mergeCell ref="G368:H368"/>
    <mergeCell ref="I368:J368"/>
    <mergeCell ref="K368:M369"/>
    <mergeCell ref="B370:F370"/>
    <mergeCell ref="K370:M370"/>
    <mergeCell ref="B351:I351"/>
    <mergeCell ref="J351:K351"/>
    <mergeCell ref="L351:M351"/>
    <mergeCell ref="B352:M352"/>
    <mergeCell ref="B353:F354"/>
    <mergeCell ref="I353:M354"/>
    <mergeCell ref="B355:F357"/>
    <mergeCell ref="G355:G356"/>
    <mergeCell ref="H355:H356"/>
    <mergeCell ref="I355:M355"/>
    <mergeCell ref="B358:M358"/>
    <mergeCell ref="B359:F360"/>
    <mergeCell ref="G359:H359"/>
    <mergeCell ref="I359:J359"/>
    <mergeCell ref="K359:M360"/>
    <mergeCell ref="B361:F361"/>
    <mergeCell ref="K361:M361"/>
    <mergeCell ref="B344:E345"/>
    <mergeCell ref="H344:M345"/>
    <mergeCell ref="B346:G346"/>
    <mergeCell ref="H346:I346"/>
    <mergeCell ref="K346:L346"/>
    <mergeCell ref="B347:I347"/>
    <mergeCell ref="J347:K347"/>
    <mergeCell ref="L347:M347"/>
    <mergeCell ref="B348:I348"/>
    <mergeCell ref="J348:K348"/>
    <mergeCell ref="L348:M348"/>
    <mergeCell ref="B349:I349"/>
    <mergeCell ref="J349:K349"/>
    <mergeCell ref="L349:M349"/>
    <mergeCell ref="B350:I350"/>
    <mergeCell ref="J350:K350"/>
    <mergeCell ref="L350:M350"/>
    <mergeCell ref="B331:E331"/>
    <mergeCell ref="F331:H331"/>
    <mergeCell ref="I331:M331"/>
    <mergeCell ref="B332:E332"/>
    <mergeCell ref="F332:H332"/>
    <mergeCell ref="I332:M332"/>
    <mergeCell ref="B333:M333"/>
    <mergeCell ref="B334:E336"/>
    <mergeCell ref="B337:M337"/>
    <mergeCell ref="B338:E339"/>
    <mergeCell ref="H338:I338"/>
    <mergeCell ref="J338:M340"/>
    <mergeCell ref="B340:E340"/>
    <mergeCell ref="B341:E341"/>
    <mergeCell ref="F341:H341"/>
    <mergeCell ref="I341:M341"/>
    <mergeCell ref="B342:E343"/>
    <mergeCell ref="H342:M343"/>
    <mergeCell ref="B310:M310"/>
    <mergeCell ref="B311:M311"/>
    <mergeCell ref="B312:F312"/>
    <mergeCell ref="H312:I312"/>
    <mergeCell ref="J312:K312"/>
    <mergeCell ref="L312:M312"/>
    <mergeCell ref="I319:M319"/>
    <mergeCell ref="I320:M320"/>
    <mergeCell ref="I321:M321"/>
    <mergeCell ref="I322:M322"/>
    <mergeCell ref="F323:J323"/>
    <mergeCell ref="K323:M323"/>
    <mergeCell ref="F324:J324"/>
    <mergeCell ref="K324:M324"/>
    <mergeCell ref="B325:E330"/>
    <mergeCell ref="I325:M325"/>
    <mergeCell ref="I326:M326"/>
    <mergeCell ref="I327:M327"/>
    <mergeCell ref="I328:M328"/>
    <mergeCell ref="I329:M329"/>
    <mergeCell ref="I330:M330"/>
    <mergeCell ref="B303:D303"/>
    <mergeCell ref="E303:G303"/>
    <mergeCell ref="L303:M303"/>
    <mergeCell ref="B304:D304"/>
    <mergeCell ref="E304:G304"/>
    <mergeCell ref="L304:M304"/>
    <mergeCell ref="B305:F306"/>
    <mergeCell ref="I305:M306"/>
    <mergeCell ref="B275:F275"/>
    <mergeCell ref="I275:M279"/>
    <mergeCell ref="B276:F276"/>
    <mergeCell ref="B277:F277"/>
    <mergeCell ref="B278:F278"/>
    <mergeCell ref="B279:F279"/>
    <mergeCell ref="B307:F308"/>
    <mergeCell ref="I307:M308"/>
    <mergeCell ref="B309:M309"/>
    <mergeCell ref="B294:C294"/>
    <mergeCell ref="H294:M294"/>
    <mergeCell ref="B295:F296"/>
    <mergeCell ref="I295:M295"/>
    <mergeCell ref="I296:M296"/>
    <mergeCell ref="B297:M297"/>
    <mergeCell ref="B298:D299"/>
    <mergeCell ref="E298:G299"/>
    <mergeCell ref="H298:K298"/>
    <mergeCell ref="L298:M299"/>
    <mergeCell ref="B300:D300"/>
    <mergeCell ref="E300:G300"/>
    <mergeCell ref="L300:M300"/>
    <mergeCell ref="B301:D301"/>
    <mergeCell ref="E301:G301"/>
    <mergeCell ref="L301:M301"/>
    <mergeCell ref="B302:D302"/>
    <mergeCell ref="E302:G302"/>
    <mergeCell ref="L302:M302"/>
    <mergeCell ref="B280:F281"/>
    <mergeCell ref="I280:M280"/>
    <mergeCell ref="I281:M281"/>
    <mergeCell ref="B282:F283"/>
    <mergeCell ref="I282:M283"/>
    <mergeCell ref="B284:F285"/>
    <mergeCell ref="I284:M285"/>
    <mergeCell ref="B286:F287"/>
    <mergeCell ref="I286:M287"/>
    <mergeCell ref="B288:F289"/>
    <mergeCell ref="I288:M289"/>
    <mergeCell ref="B290:M290"/>
    <mergeCell ref="B291:C292"/>
    <mergeCell ref="D291:G291"/>
    <mergeCell ref="H291:M292"/>
    <mergeCell ref="B293:C293"/>
    <mergeCell ref="H293:M293"/>
    <mergeCell ref="B269:F270"/>
    <mergeCell ref="G269:G270"/>
    <mergeCell ref="H269:H270"/>
    <mergeCell ref="I269:I270"/>
    <mergeCell ref="J269:J270"/>
    <mergeCell ref="K269:L269"/>
    <mergeCell ref="I233:M237"/>
    <mergeCell ref="B234:F234"/>
    <mergeCell ref="B235:F235"/>
    <mergeCell ref="B236:F236"/>
    <mergeCell ref="B237:F237"/>
    <mergeCell ref="M269:M270"/>
    <mergeCell ref="B271:F271"/>
    <mergeCell ref="L271:M271"/>
    <mergeCell ref="B272:F272"/>
    <mergeCell ref="L272:M272"/>
    <mergeCell ref="B273:F274"/>
    <mergeCell ref="I273:M273"/>
    <mergeCell ref="I274:M274"/>
    <mergeCell ref="B259:F259"/>
    <mergeCell ref="G259:J259"/>
    <mergeCell ref="K259:M259"/>
    <mergeCell ref="B260:F260"/>
    <mergeCell ref="G260:J260"/>
    <mergeCell ref="K260:M260"/>
    <mergeCell ref="B261:F261"/>
    <mergeCell ref="I261:M261"/>
    <mergeCell ref="B262:F262"/>
    <mergeCell ref="I262:M262"/>
    <mergeCell ref="B263:F263"/>
    <mergeCell ref="I263:M263"/>
    <mergeCell ref="B264:F264"/>
    <mergeCell ref="I264:M264"/>
    <mergeCell ref="B265:M265"/>
    <mergeCell ref="B266:F267"/>
    <mergeCell ref="I266:M268"/>
    <mergeCell ref="B268:F268"/>
    <mergeCell ref="B251:F251"/>
    <mergeCell ref="I251:M251"/>
    <mergeCell ref="B252:M252"/>
    <mergeCell ref="B253:F253"/>
    <mergeCell ref="G253:M253"/>
    <mergeCell ref="B254:F254"/>
    <mergeCell ref="G254:M254"/>
    <mergeCell ref="B255:F255"/>
    <mergeCell ref="G255:M255"/>
    <mergeCell ref="B256:F256"/>
    <mergeCell ref="G256:M256"/>
    <mergeCell ref="B257:F257"/>
    <mergeCell ref="G257:J257"/>
    <mergeCell ref="K257:M257"/>
    <mergeCell ref="B258:F258"/>
    <mergeCell ref="G258:J258"/>
    <mergeCell ref="K258:M258"/>
    <mergeCell ref="B241:D241"/>
    <mergeCell ref="L241:M241"/>
    <mergeCell ref="B242:D242"/>
    <mergeCell ref="L242:M242"/>
    <mergeCell ref="B243:D243"/>
    <mergeCell ref="L243:M243"/>
    <mergeCell ref="B244:F245"/>
    <mergeCell ref="I244:M245"/>
    <mergeCell ref="B246:F246"/>
    <mergeCell ref="I246:M246"/>
    <mergeCell ref="B247:F247"/>
    <mergeCell ref="I247:M247"/>
    <mergeCell ref="B248:F248"/>
    <mergeCell ref="I248:M248"/>
    <mergeCell ref="B249:F249"/>
    <mergeCell ref="I249:M249"/>
    <mergeCell ref="B250:F250"/>
    <mergeCell ref="I250:M250"/>
    <mergeCell ref="B226:D227"/>
    <mergeCell ref="E226:E227"/>
    <mergeCell ref="F226:G226"/>
    <mergeCell ref="H226:I226"/>
    <mergeCell ref="J226:K226"/>
    <mergeCell ref="L226:M227"/>
    <mergeCell ref="B228:D228"/>
    <mergeCell ref="L228:M229"/>
    <mergeCell ref="B229:D229"/>
    <mergeCell ref="B230:F231"/>
    <mergeCell ref="I230:M231"/>
    <mergeCell ref="B232:M232"/>
    <mergeCell ref="B233:F233"/>
    <mergeCell ref="B238:M238"/>
    <mergeCell ref="B239:D240"/>
    <mergeCell ref="E239:E240"/>
    <mergeCell ref="F239:G239"/>
    <mergeCell ref="H239:I239"/>
    <mergeCell ref="J239:K239"/>
    <mergeCell ref="L239:M240"/>
    <mergeCell ref="B211:F211"/>
    <mergeCell ref="L191:M191"/>
    <mergeCell ref="B192:I193"/>
    <mergeCell ref="L192:M193"/>
    <mergeCell ref="I211:K211"/>
    <mergeCell ref="L211:M211"/>
    <mergeCell ref="B212:F212"/>
    <mergeCell ref="I212:K212"/>
    <mergeCell ref="L212:M212"/>
    <mergeCell ref="B213:F213"/>
    <mergeCell ref="I213:K213"/>
    <mergeCell ref="L213:M213"/>
    <mergeCell ref="B214:M214"/>
    <mergeCell ref="B215:M215"/>
    <mergeCell ref="B216:F217"/>
    <mergeCell ref="I216:M217"/>
    <mergeCell ref="B224:F225"/>
    <mergeCell ref="I224:M225"/>
    <mergeCell ref="B218:M218"/>
    <mergeCell ref="B219:B220"/>
    <mergeCell ref="C219:C220"/>
    <mergeCell ref="D219:D220"/>
    <mergeCell ref="E219:F219"/>
    <mergeCell ref="G219:I219"/>
    <mergeCell ref="J219:K219"/>
    <mergeCell ref="M219:M220"/>
    <mergeCell ref="B203:F203"/>
    <mergeCell ref="I203:M203"/>
    <mergeCell ref="B204:F204"/>
    <mergeCell ref="I204:M204"/>
    <mergeCell ref="B205:F205"/>
    <mergeCell ref="I205:M205"/>
    <mergeCell ref="B206:F206"/>
    <mergeCell ref="I206:M206"/>
    <mergeCell ref="B207:F207"/>
    <mergeCell ref="I207:M207"/>
    <mergeCell ref="B208:M208"/>
    <mergeCell ref="B209:F209"/>
    <mergeCell ref="I209:K209"/>
    <mergeCell ref="L209:M209"/>
    <mergeCell ref="B210:F210"/>
    <mergeCell ref="I210:K210"/>
    <mergeCell ref="L210:M210"/>
    <mergeCell ref="B185:C185"/>
    <mergeCell ref="B186:C186"/>
    <mergeCell ref="B190:I191"/>
    <mergeCell ref="L190:M190"/>
    <mergeCell ref="B187:M187"/>
    <mergeCell ref="B188:I189"/>
    <mergeCell ref="L188:M189"/>
    <mergeCell ref="B194:I195"/>
    <mergeCell ref="L194:M195"/>
    <mergeCell ref="B196:I197"/>
    <mergeCell ref="L196:M197"/>
    <mergeCell ref="B198:I199"/>
    <mergeCell ref="L198:M199"/>
    <mergeCell ref="B200:M200"/>
    <mergeCell ref="B201:F201"/>
    <mergeCell ref="I201:M201"/>
    <mergeCell ref="B202:F202"/>
    <mergeCell ref="I202:M202"/>
    <mergeCell ref="B174:F175"/>
    <mergeCell ref="I174:M175"/>
    <mergeCell ref="B176:F177"/>
    <mergeCell ref="I176:M177"/>
    <mergeCell ref="B178:F179"/>
    <mergeCell ref="I178:M179"/>
    <mergeCell ref="B171:M171"/>
    <mergeCell ref="B172:F173"/>
    <mergeCell ref="I172:M173"/>
    <mergeCell ref="B180:F181"/>
    <mergeCell ref="I180:M181"/>
    <mergeCell ref="B182:C183"/>
    <mergeCell ref="D182:D183"/>
    <mergeCell ref="E182:G182"/>
    <mergeCell ref="H182:H183"/>
    <mergeCell ref="I182:M182"/>
    <mergeCell ref="B184:C184"/>
    <mergeCell ref="B166:F166"/>
    <mergeCell ref="G166:M166"/>
    <mergeCell ref="B159:M159"/>
    <mergeCell ref="B160:F161"/>
    <mergeCell ref="I160:M161"/>
    <mergeCell ref="B167:F167"/>
    <mergeCell ref="G167:M167"/>
    <mergeCell ref="B168:M168"/>
    <mergeCell ref="B169:C169"/>
    <mergeCell ref="D169:E169"/>
    <mergeCell ref="F169:G169"/>
    <mergeCell ref="H169:I169"/>
    <mergeCell ref="J169:M170"/>
    <mergeCell ref="B170:C170"/>
    <mergeCell ref="D170:E170"/>
    <mergeCell ref="F170:G170"/>
    <mergeCell ref="H170:I170"/>
    <mergeCell ref="B155:F156"/>
    <mergeCell ref="I155:M156"/>
    <mergeCell ref="B149:D149"/>
    <mergeCell ref="E149:G149"/>
    <mergeCell ref="H149:J149"/>
    <mergeCell ref="K149:M149"/>
    <mergeCell ref="B150:J150"/>
    <mergeCell ref="K150:M150"/>
    <mergeCell ref="B151:M151"/>
    <mergeCell ref="B152:F152"/>
    <mergeCell ref="G152:M152"/>
    <mergeCell ref="B157:F158"/>
    <mergeCell ref="I157:M158"/>
    <mergeCell ref="B162:F163"/>
    <mergeCell ref="I162:M163"/>
    <mergeCell ref="B164:F165"/>
    <mergeCell ref="I164:M165"/>
    <mergeCell ref="H143:J143"/>
    <mergeCell ref="K143:M143"/>
    <mergeCell ref="B153:F154"/>
    <mergeCell ref="I153:M154"/>
    <mergeCell ref="B144:D144"/>
    <mergeCell ref="E144:G144"/>
    <mergeCell ref="H144:J144"/>
    <mergeCell ref="K144:M144"/>
    <mergeCell ref="B145:D145"/>
    <mergeCell ref="E145:G145"/>
    <mergeCell ref="H145:J145"/>
    <mergeCell ref="K145:M145"/>
    <mergeCell ref="B146:D146"/>
    <mergeCell ref="E146:G146"/>
    <mergeCell ref="H146:J146"/>
    <mergeCell ref="K146:M146"/>
    <mergeCell ref="B147:D147"/>
    <mergeCell ref="E147:G147"/>
    <mergeCell ref="H133:J133"/>
    <mergeCell ref="K133:M133"/>
    <mergeCell ref="B134:D134"/>
    <mergeCell ref="E134:G134"/>
    <mergeCell ref="H134:J134"/>
    <mergeCell ref="K134:M134"/>
    <mergeCell ref="B135:J135"/>
    <mergeCell ref="K135:M135"/>
    <mergeCell ref="B136:M136"/>
    <mergeCell ref="B137:M137"/>
    <mergeCell ref="B138:D138"/>
    <mergeCell ref="E138:G138"/>
    <mergeCell ref="H138:J138"/>
    <mergeCell ref="K138:M138"/>
    <mergeCell ref="H147:J147"/>
    <mergeCell ref="K147:M147"/>
    <mergeCell ref="B148:D148"/>
    <mergeCell ref="E148:G148"/>
    <mergeCell ref="H148:J148"/>
    <mergeCell ref="K148:M148"/>
    <mergeCell ref="B139:D139"/>
    <mergeCell ref="E139:G139"/>
    <mergeCell ref="H139:J139"/>
    <mergeCell ref="K139:M139"/>
    <mergeCell ref="B140:D140"/>
    <mergeCell ref="E140:G140"/>
    <mergeCell ref="H140:J140"/>
    <mergeCell ref="K140:M140"/>
    <mergeCell ref="B141:D141"/>
    <mergeCell ref="E141:G141"/>
    <mergeCell ref="B143:D143"/>
    <mergeCell ref="E143:G143"/>
    <mergeCell ref="B127:D127"/>
    <mergeCell ref="E127:G127"/>
    <mergeCell ref="H127:J127"/>
    <mergeCell ref="K127:M127"/>
    <mergeCell ref="B128:D128"/>
    <mergeCell ref="E128:G128"/>
    <mergeCell ref="H128:J128"/>
    <mergeCell ref="K128:M128"/>
    <mergeCell ref="B129:D129"/>
    <mergeCell ref="E129:G129"/>
    <mergeCell ref="H129:J129"/>
    <mergeCell ref="K129:M129"/>
    <mergeCell ref="H141:J141"/>
    <mergeCell ref="K141:M141"/>
    <mergeCell ref="B142:D142"/>
    <mergeCell ref="E142:G142"/>
    <mergeCell ref="H142:J142"/>
    <mergeCell ref="K142:M142"/>
    <mergeCell ref="B130:D130"/>
    <mergeCell ref="E130:G130"/>
    <mergeCell ref="H130:J130"/>
    <mergeCell ref="K130:M130"/>
    <mergeCell ref="B131:D131"/>
    <mergeCell ref="E131:G131"/>
    <mergeCell ref="H131:J131"/>
    <mergeCell ref="K131:M131"/>
    <mergeCell ref="B132:D132"/>
    <mergeCell ref="E132:G132"/>
    <mergeCell ref="H132:J132"/>
    <mergeCell ref="K132:M132"/>
    <mergeCell ref="B133:D133"/>
    <mergeCell ref="E133:G133"/>
    <mergeCell ref="B122:D122"/>
    <mergeCell ref="E122:G122"/>
    <mergeCell ref="H122:J122"/>
    <mergeCell ref="K122:M122"/>
    <mergeCell ref="B123:D123"/>
    <mergeCell ref="E123:G123"/>
    <mergeCell ref="H123:J123"/>
    <mergeCell ref="K123:M123"/>
    <mergeCell ref="B124:D124"/>
    <mergeCell ref="E124:G124"/>
    <mergeCell ref="H124:J124"/>
    <mergeCell ref="K124:M124"/>
    <mergeCell ref="B125:D125"/>
    <mergeCell ref="E125:G125"/>
    <mergeCell ref="H125:J125"/>
    <mergeCell ref="K125:M125"/>
    <mergeCell ref="B126:D126"/>
    <mergeCell ref="E126:G126"/>
    <mergeCell ref="H126:J126"/>
    <mergeCell ref="K126:M126"/>
    <mergeCell ref="B117:D117"/>
    <mergeCell ref="E117:G117"/>
    <mergeCell ref="H117:J117"/>
    <mergeCell ref="K117:M117"/>
    <mergeCell ref="B118:D118"/>
    <mergeCell ref="E118:G118"/>
    <mergeCell ref="H118:J118"/>
    <mergeCell ref="K118:M118"/>
    <mergeCell ref="B119:D119"/>
    <mergeCell ref="E119:G119"/>
    <mergeCell ref="H119:J119"/>
    <mergeCell ref="K119:M119"/>
    <mergeCell ref="B120:D120"/>
    <mergeCell ref="E120:G120"/>
    <mergeCell ref="H120:J120"/>
    <mergeCell ref="K120:M120"/>
    <mergeCell ref="B121:D121"/>
    <mergeCell ref="E121:G121"/>
    <mergeCell ref="H121:J121"/>
    <mergeCell ref="K121:M121"/>
    <mergeCell ref="B112:D112"/>
    <mergeCell ref="E112:G112"/>
    <mergeCell ref="H112:J112"/>
    <mergeCell ref="K112:M112"/>
    <mergeCell ref="B113:D113"/>
    <mergeCell ref="E113:G113"/>
    <mergeCell ref="H113:J113"/>
    <mergeCell ref="K113:M113"/>
    <mergeCell ref="B114:D114"/>
    <mergeCell ref="E114:G114"/>
    <mergeCell ref="H114:J114"/>
    <mergeCell ref="K114:M114"/>
    <mergeCell ref="B115:D115"/>
    <mergeCell ref="E115:G115"/>
    <mergeCell ref="H115:J115"/>
    <mergeCell ref="K115:M115"/>
    <mergeCell ref="B116:D116"/>
    <mergeCell ref="E116:G116"/>
    <mergeCell ref="H116:J116"/>
    <mergeCell ref="K116:M116"/>
    <mergeCell ref="D104:E104"/>
    <mergeCell ref="L104:M104"/>
    <mergeCell ref="D105:E105"/>
    <mergeCell ref="L105:M105"/>
    <mergeCell ref="B106:K106"/>
    <mergeCell ref="L106:M106"/>
    <mergeCell ref="B107:M107"/>
    <mergeCell ref="B108:M108"/>
    <mergeCell ref="B109:D109"/>
    <mergeCell ref="E109:G109"/>
    <mergeCell ref="H109:J109"/>
    <mergeCell ref="K109:M109"/>
    <mergeCell ref="B110:D110"/>
    <mergeCell ref="E110:G110"/>
    <mergeCell ref="H110:J110"/>
    <mergeCell ref="K110:M110"/>
    <mergeCell ref="B111:D111"/>
    <mergeCell ref="E111:G111"/>
    <mergeCell ref="H111:J111"/>
    <mergeCell ref="K111:M111"/>
    <mergeCell ref="B92:F93"/>
    <mergeCell ref="I92:M93"/>
    <mergeCell ref="B89:M89"/>
    <mergeCell ref="B90:F91"/>
    <mergeCell ref="I90:M91"/>
    <mergeCell ref="B94:F95"/>
    <mergeCell ref="I94:M95"/>
    <mergeCell ref="B96:M96"/>
    <mergeCell ref="B97:F97"/>
    <mergeCell ref="G97:M97"/>
    <mergeCell ref="I99:K99"/>
    <mergeCell ref="L99:M100"/>
    <mergeCell ref="D101:E101"/>
    <mergeCell ref="L101:M101"/>
    <mergeCell ref="D102:E102"/>
    <mergeCell ref="L102:M102"/>
    <mergeCell ref="D103:E103"/>
    <mergeCell ref="L103:M103"/>
    <mergeCell ref="B98:M98"/>
    <mergeCell ref="B99:B100"/>
    <mergeCell ref="C99:C100"/>
    <mergeCell ref="D99:E100"/>
    <mergeCell ref="F99:F100"/>
    <mergeCell ref="G99:G100"/>
    <mergeCell ref="H99:H100"/>
    <mergeCell ref="L79:M79"/>
    <mergeCell ref="J80:K80"/>
    <mergeCell ref="L80:M80"/>
    <mergeCell ref="G71:M71"/>
    <mergeCell ref="B72:F73"/>
    <mergeCell ref="I73:M73"/>
    <mergeCell ref="B81:F82"/>
    <mergeCell ref="G81:I81"/>
    <mergeCell ref="G82:I82"/>
    <mergeCell ref="J81:M81"/>
    <mergeCell ref="J82:M82"/>
    <mergeCell ref="B83:M83"/>
    <mergeCell ref="B84:M84"/>
    <mergeCell ref="B85:M85"/>
    <mergeCell ref="B86:M86"/>
    <mergeCell ref="B87:M87"/>
    <mergeCell ref="B88:M88"/>
    <mergeCell ref="I72:M72"/>
    <mergeCell ref="B60:F61"/>
    <mergeCell ref="I60:K61"/>
    <mergeCell ref="B63:F63"/>
    <mergeCell ref="G63:K63"/>
    <mergeCell ref="L63:M63"/>
    <mergeCell ref="B64:F64"/>
    <mergeCell ref="L60:M61"/>
    <mergeCell ref="B62:M62"/>
    <mergeCell ref="G64:K64"/>
    <mergeCell ref="L64:M64"/>
    <mergeCell ref="B65:F65"/>
    <mergeCell ref="G65:K65"/>
    <mergeCell ref="L65:M65"/>
    <mergeCell ref="B69:F70"/>
    <mergeCell ref="B71:F71"/>
    <mergeCell ref="A98:A100"/>
    <mergeCell ref="B66:M66"/>
    <mergeCell ref="B67:F68"/>
    <mergeCell ref="I67:M67"/>
    <mergeCell ref="I68:M68"/>
    <mergeCell ref="B74:F75"/>
    <mergeCell ref="H74:M74"/>
    <mergeCell ref="H75:M75"/>
    <mergeCell ref="B76:F77"/>
    <mergeCell ref="H76:M76"/>
    <mergeCell ref="H77:M77"/>
    <mergeCell ref="B78:F78"/>
    <mergeCell ref="G78:M78"/>
    <mergeCell ref="B79:F80"/>
    <mergeCell ref="G79:I79"/>
    <mergeCell ref="G80:I80"/>
    <mergeCell ref="J79:K79"/>
    <mergeCell ref="B53:F53"/>
    <mergeCell ref="G53:K53"/>
    <mergeCell ref="L53:M53"/>
    <mergeCell ref="B56:C56"/>
    <mergeCell ref="D56:F56"/>
    <mergeCell ref="G56:H56"/>
    <mergeCell ref="I56:M56"/>
    <mergeCell ref="B57:C57"/>
    <mergeCell ref="D57:F57"/>
    <mergeCell ref="G57:H57"/>
    <mergeCell ref="I57:M57"/>
    <mergeCell ref="B54:M54"/>
    <mergeCell ref="B55:F55"/>
    <mergeCell ref="G55:M55"/>
    <mergeCell ref="B58:F59"/>
    <mergeCell ref="G58:H58"/>
    <mergeCell ref="G59:H59"/>
    <mergeCell ref="I58:K58"/>
    <mergeCell ref="L58:M58"/>
    <mergeCell ref="I59:K59"/>
    <mergeCell ref="L59:M59"/>
    <mergeCell ref="B44:M44"/>
    <mergeCell ref="B45:F45"/>
    <mergeCell ref="G45:M45"/>
    <mergeCell ref="B46:C46"/>
    <mergeCell ref="D46:F46"/>
    <mergeCell ref="G46:H46"/>
    <mergeCell ref="I46:M46"/>
    <mergeCell ref="B39:M39"/>
    <mergeCell ref="B40:M40"/>
    <mergeCell ref="B47:F48"/>
    <mergeCell ref="I47:M48"/>
    <mergeCell ref="B49:M49"/>
    <mergeCell ref="B50:F50"/>
    <mergeCell ref="G50:K50"/>
    <mergeCell ref="L50:M50"/>
    <mergeCell ref="B51:F51"/>
    <mergeCell ref="G51:K51"/>
    <mergeCell ref="L51:M51"/>
    <mergeCell ref="B29:C29"/>
    <mergeCell ref="D29:E29"/>
    <mergeCell ref="F29:G29"/>
    <mergeCell ref="H29:I29"/>
    <mergeCell ref="J29:K29"/>
    <mergeCell ref="L29:M29"/>
    <mergeCell ref="B30:F30"/>
    <mergeCell ref="G30:M30"/>
    <mergeCell ref="B31:F31"/>
    <mergeCell ref="G31:M31"/>
    <mergeCell ref="B32:M32"/>
    <mergeCell ref="B33:M33"/>
    <mergeCell ref="B34:M34"/>
    <mergeCell ref="B35:M35"/>
    <mergeCell ref="B36:M36"/>
    <mergeCell ref="B37:M37"/>
    <mergeCell ref="B38:M38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F26"/>
    <mergeCell ref="G26:M26"/>
    <mergeCell ref="B27:M27"/>
    <mergeCell ref="B28:C28"/>
    <mergeCell ref="D28:E28"/>
    <mergeCell ref="F28:G28"/>
    <mergeCell ref="H28:I28"/>
    <mergeCell ref="J28:K28"/>
    <mergeCell ref="L28:M28"/>
    <mergeCell ref="B486:F486"/>
    <mergeCell ref="I486:M486"/>
    <mergeCell ref="B487:F487"/>
    <mergeCell ref="I487:M487"/>
    <mergeCell ref="B488:F488"/>
    <mergeCell ref="I488:M488"/>
    <mergeCell ref="B12:M12"/>
    <mergeCell ref="B13:M13"/>
    <mergeCell ref="B14:M14"/>
    <mergeCell ref="B15:M15"/>
    <mergeCell ref="B16:M16"/>
    <mergeCell ref="B17:F17"/>
    <mergeCell ref="G17:M17"/>
    <mergeCell ref="B18:F18"/>
    <mergeCell ref="J18:M18"/>
    <mergeCell ref="B21:C21"/>
    <mergeCell ref="D21:E21"/>
    <mergeCell ref="F21:G21"/>
    <mergeCell ref="H21:I21"/>
    <mergeCell ref="J21:K21"/>
    <mergeCell ref="L21:M21"/>
    <mergeCell ref="B19:M19"/>
    <mergeCell ref="B20:C20"/>
    <mergeCell ref="D20:E20"/>
    <mergeCell ref="F20:G20"/>
    <mergeCell ref="H20:I20"/>
    <mergeCell ref="J20:K20"/>
    <mergeCell ref="L20:M20"/>
    <mergeCell ref="B22:F22"/>
    <mergeCell ref="G22:M22"/>
    <mergeCell ref="B23:M23"/>
    <mergeCell ref="B24:C24"/>
    <mergeCell ref="B477:F477"/>
    <mergeCell ref="I477:M477"/>
    <mergeCell ref="B478:F478"/>
    <mergeCell ref="I478:M478"/>
    <mergeCell ref="B479:F479"/>
    <mergeCell ref="I479:M479"/>
    <mergeCell ref="B480:F480"/>
    <mergeCell ref="I480:M480"/>
    <mergeCell ref="B481:F481"/>
    <mergeCell ref="I481:M481"/>
    <mergeCell ref="B482:F482"/>
    <mergeCell ref="I482:M482"/>
    <mergeCell ref="B483:F483"/>
    <mergeCell ref="I483:M483"/>
    <mergeCell ref="B484:F484"/>
    <mergeCell ref="I484:M484"/>
    <mergeCell ref="B485:F485"/>
    <mergeCell ref="I485:M485"/>
    <mergeCell ref="B468:F468"/>
    <mergeCell ref="I468:M468"/>
    <mergeCell ref="B469:F469"/>
    <mergeCell ref="I469:M469"/>
    <mergeCell ref="B470:F470"/>
    <mergeCell ref="I470:M470"/>
    <mergeCell ref="B471:F471"/>
    <mergeCell ref="I471:M471"/>
    <mergeCell ref="B472:F472"/>
    <mergeCell ref="I472:M472"/>
    <mergeCell ref="B473:F473"/>
    <mergeCell ref="I473:M473"/>
    <mergeCell ref="B474:F474"/>
    <mergeCell ref="I474:M474"/>
    <mergeCell ref="B475:F475"/>
    <mergeCell ref="I475:M475"/>
    <mergeCell ref="B476:F476"/>
    <mergeCell ref="I476:M476"/>
    <mergeCell ref="B520:E520"/>
    <mergeCell ref="F520:I520"/>
    <mergeCell ref="B453:F453"/>
    <mergeCell ref="I453:M453"/>
    <mergeCell ref="B454:F454"/>
    <mergeCell ref="I454:M454"/>
    <mergeCell ref="B455:F455"/>
    <mergeCell ref="I455:M455"/>
    <mergeCell ref="B456:F456"/>
    <mergeCell ref="I456:M456"/>
    <mergeCell ref="B457:F457"/>
    <mergeCell ref="I457:M457"/>
    <mergeCell ref="B458:F458"/>
    <mergeCell ref="I458:M458"/>
    <mergeCell ref="B459:F459"/>
    <mergeCell ref="I459:M459"/>
    <mergeCell ref="B460:F460"/>
    <mergeCell ref="I460:M460"/>
    <mergeCell ref="B461:F461"/>
    <mergeCell ref="I461:M461"/>
    <mergeCell ref="B462:F462"/>
    <mergeCell ref="I462:M462"/>
    <mergeCell ref="B463:F463"/>
    <mergeCell ref="I463:M463"/>
    <mergeCell ref="B464:F464"/>
    <mergeCell ref="I464:M464"/>
    <mergeCell ref="B465:F465"/>
    <mergeCell ref="I465:M465"/>
    <mergeCell ref="B466:F466"/>
    <mergeCell ref="I466:M466"/>
    <mergeCell ref="B467:F467"/>
    <mergeCell ref="I467:M467"/>
    <mergeCell ref="B511:F511"/>
    <mergeCell ref="I511:M511"/>
    <mergeCell ref="N8:N536"/>
    <mergeCell ref="B9:F9"/>
    <mergeCell ref="J9:M9"/>
    <mergeCell ref="B10:M10"/>
    <mergeCell ref="B11:M11"/>
    <mergeCell ref="J524:M524"/>
    <mergeCell ref="B525:E525"/>
    <mergeCell ref="F525:I525"/>
    <mergeCell ref="J525:M525"/>
    <mergeCell ref="B526:M526"/>
    <mergeCell ref="B527:M527"/>
    <mergeCell ref="B535:M535"/>
    <mergeCell ref="B536:M536"/>
    <mergeCell ref="B530:M530"/>
    <mergeCell ref="B439:M439"/>
    <mergeCell ref="B440:F440"/>
    <mergeCell ref="I440:M440"/>
    <mergeCell ref="B441:F441"/>
    <mergeCell ref="I441:M441"/>
    <mergeCell ref="B442:F442"/>
    <mergeCell ref="I442:M442"/>
    <mergeCell ref="B443:F443"/>
    <mergeCell ref="I443:M443"/>
    <mergeCell ref="B444:F444"/>
    <mergeCell ref="I444:M444"/>
    <mergeCell ref="B445:F445"/>
    <mergeCell ref="I445:M445"/>
    <mergeCell ref="B446:F446"/>
    <mergeCell ref="I446:M446"/>
    <mergeCell ref="B447:F447"/>
    <mergeCell ref="B509:F509"/>
    <mergeCell ref="I509:M509"/>
    <mergeCell ref="J520:M520"/>
    <mergeCell ref="B521:E521"/>
    <mergeCell ref="F521:I521"/>
    <mergeCell ref="J521:M521"/>
    <mergeCell ref="B522:E522"/>
    <mergeCell ref="F522:I522"/>
    <mergeCell ref="J522:M522"/>
    <mergeCell ref="B523:E523"/>
    <mergeCell ref="F523:I523"/>
    <mergeCell ref="J523:M523"/>
    <mergeCell ref="B524:E524"/>
    <mergeCell ref="F524:I524"/>
    <mergeCell ref="B313:E324"/>
    <mergeCell ref="I313:M313"/>
    <mergeCell ref="I314:M314"/>
    <mergeCell ref="I315:M315"/>
    <mergeCell ref="I316:M316"/>
    <mergeCell ref="I317:M317"/>
    <mergeCell ref="I318:M318"/>
    <mergeCell ref="I447:M447"/>
    <mergeCell ref="B448:F448"/>
    <mergeCell ref="I448:M448"/>
    <mergeCell ref="B449:F449"/>
    <mergeCell ref="I449:M449"/>
    <mergeCell ref="B450:F450"/>
    <mergeCell ref="I450:M450"/>
    <mergeCell ref="B451:F451"/>
    <mergeCell ref="I451:M451"/>
    <mergeCell ref="B452:F452"/>
    <mergeCell ref="I452:M452"/>
    <mergeCell ref="B500:F500"/>
    <mergeCell ref="I500:M500"/>
    <mergeCell ref="B512:F512"/>
    <mergeCell ref="I512:M512"/>
    <mergeCell ref="B513:F513"/>
    <mergeCell ref="I513:M513"/>
    <mergeCell ref="B514:F514"/>
    <mergeCell ref="I514:M514"/>
    <mergeCell ref="B515:F515"/>
    <mergeCell ref="I515:M515"/>
    <mergeCell ref="B516:F516"/>
    <mergeCell ref="I516:M516"/>
    <mergeCell ref="B517:F517"/>
    <mergeCell ref="I517:M517"/>
    <mergeCell ref="B518:M518"/>
    <mergeCell ref="B519:E519"/>
    <mergeCell ref="F519:I519"/>
    <mergeCell ref="J519:M519"/>
    <mergeCell ref="B502:F502"/>
    <mergeCell ref="I502:M502"/>
    <mergeCell ref="B503:F503"/>
    <mergeCell ref="I503:M503"/>
    <mergeCell ref="B504:F504"/>
    <mergeCell ref="I504:M504"/>
    <mergeCell ref="B505:F505"/>
    <mergeCell ref="I505:M505"/>
    <mergeCell ref="B506:F506"/>
    <mergeCell ref="I506:M506"/>
    <mergeCell ref="B507:F507"/>
    <mergeCell ref="I507:M507"/>
    <mergeCell ref="B508:F508"/>
    <mergeCell ref="I508:M508"/>
    <mergeCell ref="B501:F501"/>
    <mergeCell ref="I501:M501"/>
    <mergeCell ref="B510:F510"/>
    <mergeCell ref="I510:M510"/>
    <mergeCell ref="B528:M528"/>
    <mergeCell ref="B529:M529"/>
    <mergeCell ref="B531:M531"/>
    <mergeCell ref="B532:M532"/>
    <mergeCell ref="B533:M533"/>
    <mergeCell ref="B534:M534"/>
    <mergeCell ref="B489:F489"/>
    <mergeCell ref="I489:M489"/>
    <mergeCell ref="B490:F490"/>
    <mergeCell ref="I490:M490"/>
    <mergeCell ref="B491:F491"/>
    <mergeCell ref="I491:M491"/>
    <mergeCell ref="B492:F492"/>
    <mergeCell ref="I492:M492"/>
    <mergeCell ref="B493:F493"/>
    <mergeCell ref="I493:M493"/>
    <mergeCell ref="B494:F494"/>
    <mergeCell ref="I494:M494"/>
    <mergeCell ref="B495:F495"/>
    <mergeCell ref="I495:M495"/>
    <mergeCell ref="B496:F496"/>
    <mergeCell ref="I496:M496"/>
    <mergeCell ref="B497:F497"/>
    <mergeCell ref="I497:M497"/>
    <mergeCell ref="B498:F498"/>
    <mergeCell ref="I498:M498"/>
    <mergeCell ref="B499:F499"/>
    <mergeCell ref="I499:M499"/>
  </mergeCells>
  <printOptions horizontalCentered="1"/>
  <pageMargins left="0.19685039370078741" right="0.19685039370078741" top="0.78740157480314965" bottom="0.78740157480314965" header="0" footer="0"/>
  <pageSetup scale="72" orientation="landscape" r:id="rId1"/>
  <rowBreaks count="15" manualBreakCount="15">
    <brk id="46" max="13" man="1"/>
    <brk id="82" max="16383" man="1"/>
    <brk id="115" max="16383" man="1"/>
    <brk id="152" max="16383" man="1"/>
    <brk id="186" man="1"/>
    <brk id="225" max="16383" man="1"/>
    <brk id="256" max="16383" man="1"/>
    <brk id="296" max="16383" man="1"/>
    <brk id="336" max="16383" man="1"/>
    <brk id="375" max="16383" man="1"/>
    <brk id="409" max="16383" man="1"/>
    <brk id="436" max="16383" man="1"/>
    <brk id="461" max="16383" man="1"/>
    <brk id="483" max="16383" man="1"/>
    <brk id="5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A2"/>
    </sheetView>
  </sheetViews>
  <sheetFormatPr baseColWidth="10" defaultColWidth="12.58203125" defaultRowHeight="15" customHeight="1" x14ac:dyDescent="0.3"/>
  <cols>
    <col min="1" max="1" width="30.58203125" customWidth="1"/>
    <col min="2" max="3" width="7.08203125" customWidth="1"/>
    <col min="4" max="4" width="6.9140625" customWidth="1"/>
    <col min="5" max="5" width="11.5" customWidth="1"/>
    <col min="6" max="6" width="17" customWidth="1"/>
    <col min="7" max="7" width="9.4140625" customWidth="1"/>
    <col min="8" max="8" width="52.9140625" customWidth="1"/>
    <col min="9" max="9" width="54.1640625" customWidth="1"/>
    <col min="10" max="26" width="9.4140625" customWidth="1"/>
  </cols>
  <sheetData>
    <row r="1" spans="1:26" ht="44.25" customHeight="1" x14ac:dyDescent="0.3">
      <c r="A1" s="223" t="s">
        <v>580</v>
      </c>
      <c r="B1" s="225" t="s">
        <v>581</v>
      </c>
      <c r="C1" s="224"/>
      <c r="D1" s="224"/>
      <c r="E1" s="224"/>
      <c r="F1" s="224"/>
      <c r="G1" s="224"/>
      <c r="H1" s="223" t="s">
        <v>582</v>
      </c>
      <c r="I1" s="223" t="s">
        <v>74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3">
      <c r="A2" s="224"/>
      <c r="B2" s="1" t="s">
        <v>583</v>
      </c>
      <c r="C2" s="1" t="s">
        <v>584</v>
      </c>
      <c r="D2" s="1" t="s">
        <v>585</v>
      </c>
      <c r="E2" s="1" t="s">
        <v>341</v>
      </c>
      <c r="F2" s="1" t="s">
        <v>586</v>
      </c>
      <c r="G2" s="1" t="s">
        <v>587</v>
      </c>
      <c r="H2" s="224"/>
      <c r="I2" s="2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0" x14ac:dyDescent="0.3">
      <c r="A3" s="2" t="s">
        <v>588</v>
      </c>
      <c r="B3" s="3">
        <f>33+12+12+24+24+24+5+23+22+24+14+24+24+24+24+13+17+12</f>
        <v>355</v>
      </c>
      <c r="C3" s="3">
        <v>17</v>
      </c>
      <c r="D3" s="3">
        <v>9</v>
      </c>
      <c r="E3" s="3">
        <v>0</v>
      </c>
      <c r="F3" s="3">
        <v>0</v>
      </c>
      <c r="G3" s="3">
        <f>27+18+57+16+16+396+44+25+25+4+30+10+9</f>
        <v>677</v>
      </c>
      <c r="H3" s="2" t="s">
        <v>589</v>
      </c>
      <c r="I3" s="4" t="s">
        <v>590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">
      <c r="A4" s="5" t="s">
        <v>588</v>
      </c>
      <c r="B4" s="6">
        <v>66</v>
      </c>
      <c r="C4" s="6">
        <v>2</v>
      </c>
      <c r="D4" s="6">
        <f>38+36</f>
        <v>74</v>
      </c>
      <c r="E4" s="6"/>
      <c r="F4" s="6">
        <v>0</v>
      </c>
      <c r="G4" s="6">
        <v>170</v>
      </c>
      <c r="H4" s="5" t="s">
        <v>591</v>
      </c>
      <c r="I4" s="5" t="s">
        <v>592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">
      <c r="A5" s="5" t="s">
        <v>588</v>
      </c>
      <c r="B5" s="6">
        <f>24+24+48+23+19+18+16+23+13+2</f>
        <v>210</v>
      </c>
      <c r="C5" s="6">
        <v>1</v>
      </c>
      <c r="D5" s="6">
        <v>1</v>
      </c>
      <c r="E5" s="6">
        <f>3+26+2</f>
        <v>31</v>
      </c>
      <c r="F5" s="6">
        <v>0</v>
      </c>
      <c r="G5" s="6">
        <v>0</v>
      </c>
      <c r="H5" s="5" t="s">
        <v>593</v>
      </c>
      <c r="I5" s="5" t="s">
        <v>594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">
      <c r="A6" s="5" t="s">
        <v>595</v>
      </c>
      <c r="B6" s="6">
        <f>24+13+11+20+24</f>
        <v>92</v>
      </c>
      <c r="C6" s="6">
        <v>0</v>
      </c>
      <c r="D6" s="6">
        <f>14+9+3+8</f>
        <v>34</v>
      </c>
      <c r="E6" s="6">
        <v>28</v>
      </c>
      <c r="F6" s="6">
        <v>0</v>
      </c>
      <c r="G6" s="6">
        <v>0</v>
      </c>
      <c r="H6" s="5" t="s">
        <v>596</v>
      </c>
      <c r="I6" s="5" t="s">
        <v>597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5" t="s">
        <v>598</v>
      </c>
      <c r="B7" s="6">
        <f>19+24+8+24+24+15</f>
        <v>114</v>
      </c>
      <c r="C7" s="6">
        <v>0</v>
      </c>
      <c r="D7" s="6">
        <f>19+41+17+35+55+17</f>
        <v>184</v>
      </c>
      <c r="E7" s="6">
        <v>26</v>
      </c>
      <c r="F7" s="6">
        <v>46</v>
      </c>
      <c r="G7" s="6">
        <v>21</v>
      </c>
      <c r="H7" s="5" t="s">
        <v>599</v>
      </c>
      <c r="I7" s="5" t="s">
        <v>600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3">
      <c r="A8" s="5" t="s">
        <v>598</v>
      </c>
      <c r="B8" s="6">
        <v>36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5" t="s">
        <v>601</v>
      </c>
      <c r="I8" s="5" t="s">
        <v>602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5" t="s">
        <v>63</v>
      </c>
      <c r="B9" s="6">
        <f>47+6</f>
        <v>53</v>
      </c>
      <c r="C9" s="6">
        <v>10</v>
      </c>
      <c r="D9" s="6">
        <v>0</v>
      </c>
      <c r="E9" s="6">
        <v>0</v>
      </c>
      <c r="F9" s="6">
        <v>0</v>
      </c>
      <c r="G9" s="6">
        <v>0</v>
      </c>
      <c r="H9" s="5" t="s">
        <v>603</v>
      </c>
      <c r="I9" s="5" t="s">
        <v>604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5" t="s">
        <v>605</v>
      </c>
      <c r="B10" s="6">
        <v>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5" t="s">
        <v>606</v>
      </c>
      <c r="I10" s="5" t="s">
        <v>607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">
      <c r="A11" s="5" t="s">
        <v>605</v>
      </c>
      <c r="B11" s="6">
        <v>0</v>
      </c>
      <c r="C11" s="6">
        <v>0</v>
      </c>
      <c r="D11" s="6">
        <v>0</v>
      </c>
      <c r="E11" s="6">
        <f>17+17+18</f>
        <v>52</v>
      </c>
      <c r="F11" s="6">
        <v>0</v>
      </c>
      <c r="G11" s="6">
        <v>0</v>
      </c>
      <c r="H11" s="5" t="s">
        <v>608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">
      <c r="A12" s="5" t="s">
        <v>609</v>
      </c>
      <c r="B12" s="6">
        <v>0</v>
      </c>
      <c r="C12" s="6">
        <v>0</v>
      </c>
      <c r="D12" s="6">
        <v>27</v>
      </c>
      <c r="E12" s="6">
        <v>13</v>
      </c>
      <c r="F12" s="6">
        <f>38+3</f>
        <v>41</v>
      </c>
      <c r="G12" s="6">
        <v>0</v>
      </c>
      <c r="H12" s="5" t="s">
        <v>610</v>
      </c>
      <c r="I12" s="5" t="s">
        <v>604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">
      <c r="A13" s="5" t="s">
        <v>611</v>
      </c>
      <c r="B13" s="6">
        <v>1</v>
      </c>
      <c r="C13" s="6">
        <v>0</v>
      </c>
      <c r="D13" s="6">
        <f>16+26+1+1+6+2+2</f>
        <v>54</v>
      </c>
      <c r="E13" s="6">
        <f>28+25+6+5</f>
        <v>64</v>
      </c>
      <c r="F13" s="6">
        <f>31+16+3+1+7+2</f>
        <v>60</v>
      </c>
      <c r="G13" s="6">
        <v>0</v>
      </c>
      <c r="H13" s="5" t="s">
        <v>612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5" t="s">
        <v>613</v>
      </c>
      <c r="B14" s="6">
        <v>0</v>
      </c>
      <c r="C14" s="6">
        <v>0</v>
      </c>
      <c r="D14" s="6">
        <v>0</v>
      </c>
      <c r="E14" s="6">
        <v>27</v>
      </c>
      <c r="F14" s="6">
        <f>4+6+6</f>
        <v>16</v>
      </c>
      <c r="G14" s="6">
        <v>0</v>
      </c>
      <c r="H14" s="5" t="s">
        <v>614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5" t="s">
        <v>615</v>
      </c>
      <c r="B15" s="6">
        <v>27</v>
      </c>
      <c r="C15" s="6"/>
      <c r="D15" s="6">
        <f>2+6+1</f>
        <v>9</v>
      </c>
      <c r="E15" s="6">
        <v>0</v>
      </c>
      <c r="F15" s="6">
        <f>10+6+8+2</f>
        <v>26</v>
      </c>
      <c r="G15" s="6">
        <v>0</v>
      </c>
      <c r="H15" s="5" t="s">
        <v>616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5" t="s">
        <v>617</v>
      </c>
      <c r="B16" s="6">
        <v>0</v>
      </c>
      <c r="C16" s="6">
        <v>0</v>
      </c>
      <c r="D16" s="6">
        <v>1</v>
      </c>
      <c r="E16" s="6">
        <f>32+21</f>
        <v>53</v>
      </c>
      <c r="F16" s="6">
        <v>0</v>
      </c>
      <c r="G16" s="6">
        <v>0</v>
      </c>
      <c r="H16" s="5" t="s">
        <v>618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5" t="s">
        <v>619</v>
      </c>
      <c r="B17" s="6">
        <v>7</v>
      </c>
      <c r="C17" s="6">
        <f>0</f>
        <v>0</v>
      </c>
      <c r="D17" s="6">
        <f>12</f>
        <v>12</v>
      </c>
      <c r="E17" s="6">
        <f>43+33+20+23+7+2</f>
        <v>128</v>
      </c>
      <c r="F17" s="6">
        <v>3</v>
      </c>
      <c r="G17" s="6">
        <v>0</v>
      </c>
      <c r="H17" s="5" t="s">
        <v>620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5" t="s">
        <v>621</v>
      </c>
      <c r="B18" s="6">
        <v>0</v>
      </c>
      <c r="C18" s="6">
        <v>0</v>
      </c>
      <c r="D18" s="6">
        <v>1</v>
      </c>
      <c r="E18" s="6">
        <v>29</v>
      </c>
      <c r="F18" s="6">
        <v>4</v>
      </c>
      <c r="G18" s="6">
        <v>0</v>
      </c>
      <c r="H18" s="5" t="s">
        <v>622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">
      <c r="A19" s="5" t="s">
        <v>623</v>
      </c>
      <c r="B19" s="6">
        <v>0</v>
      </c>
      <c r="C19" s="6">
        <v>0</v>
      </c>
      <c r="D19" s="6">
        <f>2+7+2</f>
        <v>11</v>
      </c>
      <c r="E19" s="6">
        <f>196+14+14+2+12+5+6+20</f>
        <v>269</v>
      </c>
      <c r="F19" s="6">
        <v>4</v>
      </c>
      <c r="G19" s="6">
        <v>0</v>
      </c>
      <c r="H19" s="5" t="s">
        <v>624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">
      <c r="A20" s="5" t="s">
        <v>625</v>
      </c>
      <c r="B20" s="6">
        <v>3</v>
      </c>
      <c r="C20" s="6">
        <v>0</v>
      </c>
      <c r="D20" s="6">
        <f>3+11+2+11</f>
        <v>27</v>
      </c>
      <c r="E20" s="6">
        <v>14</v>
      </c>
      <c r="F20" s="6">
        <v>21</v>
      </c>
      <c r="G20" s="6">
        <v>0</v>
      </c>
      <c r="H20" s="5" t="s">
        <v>626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5" t="s">
        <v>627</v>
      </c>
      <c r="B21" s="6">
        <v>0</v>
      </c>
      <c r="C21" s="6">
        <v>0</v>
      </c>
      <c r="D21" s="6">
        <v>0</v>
      </c>
      <c r="E21" s="6">
        <v>20</v>
      </c>
      <c r="F21" s="6">
        <f>4+8</f>
        <v>12</v>
      </c>
      <c r="G21" s="6">
        <v>0</v>
      </c>
      <c r="H21" s="5" t="s">
        <v>628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5" t="s">
        <v>629</v>
      </c>
      <c r="B22" s="6">
        <v>0</v>
      </c>
      <c r="C22" s="6">
        <v>1</v>
      </c>
      <c r="D22" s="6">
        <v>3</v>
      </c>
      <c r="E22" s="6">
        <v>4</v>
      </c>
      <c r="F22" s="6">
        <v>0</v>
      </c>
      <c r="G22" s="6">
        <v>0</v>
      </c>
      <c r="H22" s="5" t="s">
        <v>630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5" t="s">
        <v>631</v>
      </c>
      <c r="B23" s="6">
        <v>0</v>
      </c>
      <c r="C23" s="6">
        <v>0</v>
      </c>
      <c r="D23" s="6">
        <v>1</v>
      </c>
      <c r="E23" s="6">
        <f>12+13</f>
        <v>25</v>
      </c>
      <c r="F23" s="6">
        <v>0</v>
      </c>
      <c r="G23" s="6">
        <v>0</v>
      </c>
      <c r="H23" s="5" t="s">
        <v>632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5" t="s">
        <v>62</v>
      </c>
      <c r="B24" s="6">
        <v>19</v>
      </c>
      <c r="C24" s="6">
        <v>1</v>
      </c>
      <c r="D24" s="6">
        <f>21+27+7+1+10+2</f>
        <v>68</v>
      </c>
      <c r="E24" s="6">
        <f>25+21</f>
        <v>46</v>
      </c>
      <c r="F24" s="6">
        <v>0</v>
      </c>
      <c r="G24" s="6">
        <v>0</v>
      </c>
      <c r="H24" s="5" t="s">
        <v>633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5" t="s">
        <v>634</v>
      </c>
      <c r="B25" s="3">
        <f>9+6+6</f>
        <v>21</v>
      </c>
      <c r="C25" s="3">
        <v>9</v>
      </c>
      <c r="D25" s="3">
        <f>46+1+31+32+52+8+53+45+51+45+41+3</f>
        <v>408</v>
      </c>
      <c r="E25" s="3">
        <f>10+30+26+29+21+179</f>
        <v>295</v>
      </c>
      <c r="F25" s="3">
        <f>17+11+3</f>
        <v>31</v>
      </c>
      <c r="G25" s="3">
        <f>4</f>
        <v>4</v>
      </c>
      <c r="H25" s="5" t="s">
        <v>635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2"/>
      <c r="B26" s="3"/>
      <c r="C26" s="3"/>
      <c r="D26" s="3"/>
      <c r="E26" s="3"/>
      <c r="F26" s="3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636</v>
      </c>
      <c r="B27" s="1">
        <f t="shared" ref="B27:G27" si="0">SUM(B3:B25)</f>
        <v>1009</v>
      </c>
      <c r="C27" s="1">
        <f t="shared" si="0"/>
        <v>41</v>
      </c>
      <c r="D27" s="1">
        <f t="shared" si="0"/>
        <v>924</v>
      </c>
      <c r="E27" s="1">
        <f t="shared" si="0"/>
        <v>1124</v>
      </c>
      <c r="F27" s="1">
        <f t="shared" si="0"/>
        <v>264</v>
      </c>
      <c r="G27" s="1">
        <f t="shared" si="0"/>
        <v>872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5"/>
      <c r="B32" s="5"/>
      <c r="C32" s="5"/>
      <c r="D32" s="5"/>
      <c r="E32" s="5"/>
      <c r="F32" s="5"/>
      <c r="G32" s="5"/>
      <c r="H32" s="5"/>
      <c r="I32" s="7">
        <f>Diagnostico!L103*12</f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5"/>
      <c r="B36" s="5"/>
      <c r="C36" s="5"/>
      <c r="D36" s="5"/>
      <c r="E36" s="5"/>
      <c r="F36" s="5"/>
      <c r="G36" s="5"/>
      <c r="H36" s="5"/>
      <c r="I36" s="5">
        <v>29550852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">
    <mergeCell ref="A1:A2"/>
    <mergeCell ref="B1:G1"/>
    <mergeCell ref="H1:H2"/>
    <mergeCell ref="I1:I2"/>
  </mergeCells>
  <pageMargins left="0.7" right="0.7" top="0.75" bottom="0.75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2.58203125" defaultRowHeight="15" customHeight="1" x14ac:dyDescent="0.3"/>
  <cols>
    <col min="1" max="1" width="26.08203125" customWidth="1"/>
    <col min="2" max="2" width="11.5" customWidth="1"/>
    <col min="3" max="3" width="21" customWidth="1"/>
    <col min="4" max="4" width="16.5" customWidth="1"/>
    <col min="5" max="6" width="10" customWidth="1"/>
    <col min="7" max="26" width="9.4140625" customWidth="1"/>
  </cols>
  <sheetData>
    <row r="1" spans="1:26" ht="20" x14ac:dyDescent="0.3">
      <c r="A1" s="1" t="s">
        <v>637</v>
      </c>
      <c r="B1" s="1" t="s">
        <v>271</v>
      </c>
      <c r="C1" s="1" t="s">
        <v>638</v>
      </c>
      <c r="D1" s="1" t="s">
        <v>636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8" x14ac:dyDescent="0.3">
      <c r="A2" s="8" t="s">
        <v>113</v>
      </c>
      <c r="B2" s="9">
        <v>223</v>
      </c>
      <c r="C2" s="10">
        <v>6722</v>
      </c>
      <c r="D2" s="10">
        <f t="shared" ref="D2:D24" si="0">B2*C2</f>
        <v>1499006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" x14ac:dyDescent="0.3">
      <c r="A3" s="8" t="s">
        <v>114</v>
      </c>
      <c r="B3" s="9">
        <v>19</v>
      </c>
      <c r="C3" s="10">
        <v>13680</v>
      </c>
      <c r="D3" s="10">
        <f t="shared" si="0"/>
        <v>259920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3">
      <c r="A4" s="8" t="s">
        <v>117</v>
      </c>
      <c r="B4" s="9">
        <v>170</v>
      </c>
      <c r="C4" s="10">
        <v>3000</v>
      </c>
      <c r="D4" s="10">
        <f t="shared" si="0"/>
        <v>510000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3">
      <c r="A5" s="8" t="s">
        <v>639</v>
      </c>
      <c r="B5" s="9">
        <v>158</v>
      </c>
      <c r="C5" s="10">
        <v>6683</v>
      </c>
      <c r="D5" s="10">
        <f t="shared" si="0"/>
        <v>1055914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">
      <c r="A6" s="8" t="s">
        <v>640</v>
      </c>
      <c r="B6" s="9">
        <v>39</v>
      </c>
      <c r="C6" s="10">
        <v>6447</v>
      </c>
      <c r="D6" s="10">
        <f t="shared" si="0"/>
        <v>251433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11" t="s">
        <v>641</v>
      </c>
      <c r="B7" s="9">
        <v>147</v>
      </c>
      <c r="C7" s="10">
        <v>5523</v>
      </c>
      <c r="D7" s="10">
        <f t="shared" si="0"/>
        <v>811881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3">
      <c r="A8" s="11" t="s">
        <v>642</v>
      </c>
      <c r="B8" s="9">
        <v>6</v>
      </c>
      <c r="C8" s="10">
        <v>5500</v>
      </c>
      <c r="D8" s="10">
        <f t="shared" si="0"/>
        <v>33000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8" t="s">
        <v>643</v>
      </c>
      <c r="B9" s="9">
        <v>1761</v>
      </c>
      <c r="C9" s="10">
        <v>230</v>
      </c>
      <c r="D9" s="10">
        <f t="shared" si="0"/>
        <v>405030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8" t="s">
        <v>644</v>
      </c>
      <c r="B10" s="9">
        <v>2688</v>
      </c>
      <c r="C10" s="10">
        <v>262</v>
      </c>
      <c r="D10" s="10">
        <f t="shared" si="0"/>
        <v>704256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">
      <c r="A11" s="8" t="s">
        <v>118</v>
      </c>
      <c r="B11" s="9">
        <v>685</v>
      </c>
      <c r="C11" s="10">
        <v>6400</v>
      </c>
      <c r="D11" s="10">
        <f t="shared" si="0"/>
        <v>4384000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3">
      <c r="A12" s="8" t="s">
        <v>645</v>
      </c>
      <c r="B12" s="9">
        <v>316</v>
      </c>
      <c r="C12" s="10">
        <v>7000</v>
      </c>
      <c r="D12" s="10">
        <f t="shared" si="0"/>
        <v>2212000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3">
      <c r="A13" s="8" t="s">
        <v>646</v>
      </c>
      <c r="B13" s="9">
        <v>733</v>
      </c>
      <c r="C13" s="10">
        <v>11150</v>
      </c>
      <c r="D13" s="10">
        <f t="shared" si="0"/>
        <v>8172950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3">
      <c r="A14" s="8" t="s">
        <v>647</v>
      </c>
      <c r="B14" s="9">
        <v>169</v>
      </c>
      <c r="C14" s="10">
        <v>16202</v>
      </c>
      <c r="D14" s="10">
        <f t="shared" si="0"/>
        <v>2738138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3">
      <c r="A15" s="8" t="s">
        <v>648</v>
      </c>
      <c r="B15" s="9">
        <v>1671</v>
      </c>
      <c r="C15" s="10">
        <v>178</v>
      </c>
      <c r="D15" s="10">
        <f t="shared" si="0"/>
        <v>297438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3">
      <c r="A16" s="8" t="s">
        <v>115</v>
      </c>
      <c r="B16" s="9">
        <v>42</v>
      </c>
      <c r="C16" s="10">
        <v>214</v>
      </c>
      <c r="D16" s="10">
        <f t="shared" si="0"/>
        <v>8988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">
      <c r="A17" s="8" t="s">
        <v>116</v>
      </c>
      <c r="B17" s="9">
        <v>420</v>
      </c>
      <c r="C17" s="10">
        <v>2769</v>
      </c>
      <c r="D17" s="10">
        <f t="shared" si="0"/>
        <v>1162980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">
      <c r="A18" s="8" t="s">
        <v>649</v>
      </c>
      <c r="B18" s="9">
        <v>2720</v>
      </c>
      <c r="C18" s="10">
        <v>1902</v>
      </c>
      <c r="D18" s="10">
        <f t="shared" si="0"/>
        <v>5173440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8" x14ac:dyDescent="0.3">
      <c r="A19" s="8" t="s">
        <v>650</v>
      </c>
      <c r="B19" s="9">
        <v>11</v>
      </c>
      <c r="C19" s="10">
        <v>20000</v>
      </c>
      <c r="D19" s="10">
        <f t="shared" si="0"/>
        <v>220000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8" x14ac:dyDescent="0.3">
      <c r="A20" s="8" t="s">
        <v>651</v>
      </c>
      <c r="B20" s="9">
        <v>149</v>
      </c>
      <c r="C20" s="10">
        <v>20854</v>
      </c>
      <c r="D20" s="10">
        <f t="shared" si="0"/>
        <v>3107246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11" t="s">
        <v>652</v>
      </c>
      <c r="B21" s="9">
        <v>2</v>
      </c>
      <c r="C21" s="10">
        <v>4971</v>
      </c>
      <c r="D21" s="10">
        <f t="shared" si="0"/>
        <v>9942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11" t="s">
        <v>653</v>
      </c>
      <c r="B22" s="9">
        <v>5</v>
      </c>
      <c r="C22" s="10">
        <v>6158</v>
      </c>
      <c r="D22" s="10">
        <f t="shared" si="0"/>
        <v>30790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11" t="s">
        <v>654</v>
      </c>
      <c r="B23" s="9">
        <v>15</v>
      </c>
      <c r="C23" s="10">
        <v>6206</v>
      </c>
      <c r="D23" s="10">
        <f t="shared" si="0"/>
        <v>93090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11" t="s">
        <v>655</v>
      </c>
      <c r="B24" s="9">
        <v>53</v>
      </c>
      <c r="C24" s="10">
        <v>8250</v>
      </c>
      <c r="D24" s="10">
        <f t="shared" si="0"/>
        <v>437250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9"/>
      <c r="B25" s="9"/>
      <c r="C25" s="9"/>
      <c r="D25" s="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9"/>
      <c r="B26" s="9"/>
      <c r="C26" s="9"/>
      <c r="D26" s="12">
        <f>SUM(D2:D24)</f>
        <v>33578692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91201b-18d2-4c90-9357-aa3a986ced61">
      <Terms xmlns="http://schemas.microsoft.com/office/infopath/2007/PartnerControls"/>
    </lcf76f155ced4ddcb4097134ff3c332f>
    <TaxCatchAll xmlns="76a0848e-8f40-436b-ad4c-ca0bf6d4e0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3D1DEACB320744A7F724F45E23D9B7" ma:contentTypeVersion="10" ma:contentTypeDescription="Crear nuevo documento." ma:contentTypeScope="" ma:versionID="d5227ec5f661041f8c0d105a3f4c5847">
  <xsd:schema xmlns:xsd="http://www.w3.org/2001/XMLSchema" xmlns:xs="http://www.w3.org/2001/XMLSchema" xmlns:p="http://schemas.microsoft.com/office/2006/metadata/properties" xmlns:ns2="e891201b-18d2-4c90-9357-aa3a986ced61" xmlns:ns3="76a0848e-8f40-436b-ad4c-ca0bf6d4e0eb" targetNamespace="http://schemas.microsoft.com/office/2006/metadata/properties" ma:root="true" ma:fieldsID="d0af1ad69e81c70e5049a8c06d3b9ecd" ns2:_="" ns3:_="">
    <xsd:import namespace="e891201b-18d2-4c90-9357-aa3a986ced61"/>
    <xsd:import namespace="76a0848e-8f40-436b-ad4c-ca0bf6d4e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1201b-18d2-4c90-9357-aa3a986ce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6ca1615-a83b-4e71-bdff-379c9207a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848e-8f40-436b-ad4c-ca0bf6d4e0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5914b-b349-440b-88dc-744532c7bc23}" ma:internalName="TaxCatchAll" ma:showField="CatchAllData" ma:web="76a0848e-8f40-436b-ad4c-ca0bf6d4e0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AC199-0FF0-491E-8499-C8C6CF98201C}">
  <ds:schemaRefs>
    <ds:schemaRef ds:uri="http://schemas.microsoft.com/office/2006/metadata/properties"/>
    <ds:schemaRef ds:uri="http://schemas.microsoft.com/office/infopath/2007/PartnerControls"/>
    <ds:schemaRef ds:uri="e891201b-18d2-4c90-9357-aa3a986ced61"/>
    <ds:schemaRef ds:uri="76a0848e-8f40-436b-ad4c-ca0bf6d4e0eb"/>
  </ds:schemaRefs>
</ds:datastoreItem>
</file>

<file path=customXml/itemProps2.xml><?xml version="1.0" encoding="utf-8"?>
<ds:datastoreItem xmlns:ds="http://schemas.openxmlformats.org/officeDocument/2006/customXml" ds:itemID="{4E92BB16-734F-4ED3-B19C-30F70C2C5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AB1447-FB30-4191-8F12-D0960A31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1201b-18d2-4c90-9357-aa3a986ced61"/>
    <ds:schemaRef ds:uri="76a0848e-8f40-436b-ad4c-ca0bf6d4e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Diagnostico</vt:lpstr>
      <vt:lpstr>Cantidad de cajas</vt:lpstr>
      <vt:lpstr>Relación de gastos de archivo</vt:lpstr>
      <vt:lpstr>Diagnostico!OLE_LINK1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 maldonado</dc:creator>
  <cp:lastModifiedBy>Luis Grabiel Lozano Santana</cp:lastModifiedBy>
  <cp:lastPrinted>2021-06-18T23:04:50Z</cp:lastPrinted>
  <dcterms:created xsi:type="dcterms:W3CDTF">2016-03-29T17:12:56Z</dcterms:created>
  <dcterms:modified xsi:type="dcterms:W3CDTF">2025-10-08T14:03:41Z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0x0101006C3D1DEACB320744A7F724F45E23D9B7</vt:lpwstr>
  </property>
</Properties>
</file>