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mc:AlternateContent xmlns:mc="http://schemas.openxmlformats.org/markup-compatibility/2006">
    <mc:Choice Requires="x15">
      <x15ac:absPath xmlns:x15ac="http://schemas.microsoft.com/office/spreadsheetml/2010/11/ac" url="C:\Users\JEFE SERV. ADMIN\Documents\PRESUPUESTO 2023\"/>
    </mc:Choice>
  </mc:AlternateContent>
  <xr:revisionPtr revIDLastSave="0" documentId="13_ncr:1_{B50A1CF1-B95A-482E-B22E-B442BC8F7885}" xr6:coauthVersionLast="47" xr6:coauthVersionMax="47" xr10:uidLastSave="{00000000-0000-0000-0000-000000000000}"/>
  <bookViews>
    <workbookView xWindow="-120" yWindow="-120" windowWidth="20730" windowHeight="11160" xr2:uid="{00000000-000D-0000-FFFF-FFFF00000000}"/>
  </bookViews>
  <sheets>
    <sheet name="Adquisiciones  " sheetId="2" r:id="rId1"/>
    <sheet name="Hoja1" sheetId="3" r:id="rId2"/>
  </sheets>
  <definedNames>
    <definedName name="_xlnm._FilterDatabase" localSheetId="0" hidden="1">'Adquisiciones  '!$A$2:$S$165</definedName>
    <definedName name="_Hlk123224545" localSheetId="0">'Adquisiciones  '!$B$89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6" i="2" l="1"/>
  <c r="J145" i="2"/>
  <c r="J144" i="2"/>
  <c r="J143" i="2"/>
  <c r="J142" i="2"/>
  <c r="J141" i="2"/>
  <c r="J123" i="2"/>
  <c r="I122" i="2"/>
  <c r="J122" i="2" s="1"/>
  <c r="G122" i="2"/>
  <c r="K26" i="3"/>
  <c r="K25" i="3"/>
  <c r="K24" i="3"/>
  <c r="K23" i="3"/>
  <c r="K22" i="3"/>
  <c r="K21" i="3"/>
  <c r="K3" i="3"/>
  <c r="J2" i="3"/>
  <c r="K2" i="3" s="1"/>
  <c r="J113" i="2"/>
  <c r="J112" i="2"/>
  <c r="J111" i="2"/>
  <c r="I110" i="2"/>
  <c r="J110" i="2" s="1"/>
  <c r="J109" i="2"/>
  <c r="J108" i="2"/>
  <c r="J107" i="2"/>
  <c r="J106" i="2"/>
  <c r="J105" i="2"/>
  <c r="J104" i="2"/>
  <c r="J103" i="2"/>
  <c r="J102" i="2"/>
  <c r="J101" i="2"/>
  <c r="I100" i="2"/>
  <c r="J100" i="2" s="1"/>
  <c r="J99" i="2"/>
  <c r="I98" i="2"/>
  <c r="J98" i="2" s="1"/>
  <c r="I97" i="2"/>
  <c r="J97" i="2" s="1"/>
  <c r="I96" i="2"/>
  <c r="J96" i="2" s="1"/>
  <c r="I95" i="2"/>
  <c r="J95" i="2" s="1"/>
  <c r="I94" i="2"/>
  <c r="J94" i="2" s="1"/>
  <c r="I93" i="2"/>
  <c r="J93" i="2" s="1"/>
  <c r="J92" i="2"/>
  <c r="J91" i="2"/>
  <c r="J90" i="2"/>
  <c r="J12" i="2" l="1"/>
  <c r="I12" i="2"/>
  <c r="J11" i="2"/>
  <c r="I11" i="2"/>
  <c r="I167" i="2" s="1"/>
  <c r="J167" i="2" l="1"/>
</calcChain>
</file>

<file path=xl/sharedStrings.xml><?xml version="1.0" encoding="utf-8"?>
<sst xmlns="http://schemas.openxmlformats.org/spreadsheetml/2006/main" count="2236" uniqueCount="453">
  <si>
    <t>Febrero</t>
  </si>
  <si>
    <t>Enero</t>
  </si>
  <si>
    <t>Juliana María Cepeda Congote</t>
  </si>
  <si>
    <t>3136392987</t>
  </si>
  <si>
    <t>juliana.cepeda@essmar.gov.co</t>
  </si>
  <si>
    <t>Recursos propios</t>
  </si>
  <si>
    <t>10</t>
  </si>
  <si>
    <t>82121502;82121503</t>
  </si>
  <si>
    <t>83121700; 83121701; 83121702; 83121703</t>
  </si>
  <si>
    <t>11</t>
  </si>
  <si>
    <t>NO</t>
  </si>
  <si>
    <t>3219031421</t>
  </si>
  <si>
    <t>suleidy.amaya@essmar.gov.co</t>
  </si>
  <si>
    <t>93151502;86101705; 80111600</t>
  </si>
  <si>
    <t>12</t>
  </si>
  <si>
    <t>3136378987</t>
  </si>
  <si>
    <t>gloria.jimenez@essmar.gov.co</t>
  </si>
  <si>
    <t>80111600</t>
  </si>
  <si>
    <t>76121500;76121600;76122300</t>
  </si>
  <si>
    <t>Gestión de los Residuos de Puntos Críticos o Clandestinos – generados en el distrito de Santa Marta, para recuperación y tratamiento de Residuos de Construcción y Demolición – RCD, y disposición de los residuos no aprovechables, mediante la implementacion de punto limpio satelitales, ubicados estrategicamente en la zonas de influencia. que incluye  diseño, montaje, implemenatción, ejecución y seguimeinto para manejo de los RCD e inservibles</t>
  </si>
  <si>
    <t>3004626386</t>
  </si>
  <si>
    <t>jorge.lopez@essmar.gov.co</t>
  </si>
  <si>
    <t>3004626387</t>
  </si>
  <si>
    <t>80161500</t>
  </si>
  <si>
    <t>marzo</t>
  </si>
  <si>
    <t xml:space="preserve">25101800 </t>
  </si>
  <si>
    <t>2</t>
  </si>
  <si>
    <t>1</t>
  </si>
  <si>
    <t>80141902</t>
  </si>
  <si>
    <t>Marzo</t>
  </si>
  <si>
    <t>Abril</t>
  </si>
  <si>
    <t>81110000; 81112000; 81112001; 81112002</t>
  </si>
  <si>
    <t>SI</t>
  </si>
  <si>
    <t>carlos.sanabria@essmar.gov.co</t>
  </si>
  <si>
    <t>43211501; 81111506; 81112102; 81112105; 81112106; 81112006</t>
  </si>
  <si>
    <t>3</t>
  </si>
  <si>
    <t>3005454365</t>
  </si>
  <si>
    <t>Rainer.gonzalezcalero@essmar.gov.co</t>
  </si>
  <si>
    <t>25101801</t>
  </si>
  <si>
    <t>Suministrar equipos de Motosierra telescopica. MST10G27, Chaleco impermeable reflectivo, Cascos blancos dielectricos certificados tipo Ingeniero Marcado, Guantes de  Carnaza, Lente de protección, Moto sierra para poda de arboles</t>
  </si>
  <si>
    <t xml:space="preserve">Prestar Servicios de apoyo a la gestión como Abogado Administrativista en la Dirección de Energía y Alumbrado Público </t>
  </si>
  <si>
    <t xml:space="preserve">Prestar Servicios de apoyo a la gestión, profesionales y de asesoría </t>
  </si>
  <si>
    <t>06</t>
  </si>
  <si>
    <t>7611503; 80111604; 72100000; 81100000; 7611503; 80111604</t>
  </si>
  <si>
    <t>Ejecutar Acciones necesarias para el desarrollo de la obra eléctrica y de alumbrado público en el proyecto de ciudad denominado "CARRERA 5TA ENTRE CALLE 22 Y AV DEL FERROCARRIL"</t>
  </si>
  <si>
    <t>Ejecutar Acciones necesarias para el desarrollo de la obra eléctrica y de alumbrado público en el proyecto de ciudad denominado "Calle 30 Tramos 1B y 4"</t>
  </si>
  <si>
    <t>7611503; 80111604; 32000000; 39000000; 7611503; 80111604</t>
  </si>
  <si>
    <t>SUMINISTRAR LUMINARIAS SOLARES TIPO ALL IN ONE ATENDIENDO LAS EXIGENCIAS TECNICAS Y ECONOMICAS ESTABLECIDAS POR LA ESSMAR E.S.P.</t>
  </si>
  <si>
    <t>Ejecutar Acciones necesarias para el desarrollo de la obra eléctrica y de iluminación para la puesta en marcha del proyecto "Granja Solar para el Sistema de Alumbrado Público"</t>
  </si>
  <si>
    <t>6</t>
  </si>
  <si>
    <t>76111503</t>
  </si>
  <si>
    <t>ADMINISTRAR, OPERAR Y REALIZAR MANTENIMIENTO PREVENTIVO Y CORRECTIVO AL SALP</t>
  </si>
  <si>
    <t>Anderson Guzman Rada</t>
  </si>
  <si>
    <t>3165211067</t>
  </si>
  <si>
    <t>anderson.guzman@essmar.gov.co</t>
  </si>
  <si>
    <t>3012553871</t>
  </si>
  <si>
    <t>80101504</t>
  </si>
  <si>
    <t>Prestación de los servicios profesionales especializados para el seguimiento, acompañamiento, asesoría técnica, financiera y regulatoria para la revisión y evaluación de los aspectos tarifarios vigentes de los servicios públicos domiciliarios de acueducto y alcantarillado de la ESSMAR E.S.P., con el propósito de implementar una tarifa que permita optimizar la generación de ingresos de la empresa, para garantizar los criterios de eficiencia económica y suficiencia financiera en la operación de los servicios públicos domiciliarios de acueducto y alcantarillado. La persona jurídica o persona natural deberá prestar el servicio poniendo a su disposición un equipo idóneo y con experiencia para dar cumplimiento al objeto del contrato.</t>
  </si>
  <si>
    <t>3162715446</t>
  </si>
  <si>
    <t>regulacion@essmar.gov.co</t>
  </si>
  <si>
    <t>Servicio de operador logístico para la realizacion del evento publico de rendición de cuentas a la ciudadanía.</t>
  </si>
  <si>
    <t xml:space="preserve">80101601; 80101602
</t>
  </si>
  <si>
    <t>Meses</t>
  </si>
  <si>
    <t>Contratación Directa</t>
  </si>
  <si>
    <t>johan.gutierrez@essmar.gov.co</t>
  </si>
  <si>
    <t>juan.medellin@essmar.gov.co</t>
  </si>
  <si>
    <t>300 2370713</t>
  </si>
  <si>
    <t>victor.zapata@essmar.gov.co</t>
  </si>
  <si>
    <t>Adquirir Insumos, Materiales y Reactivos para análisis microbiológicos y fisicoquimicos para el laboratorio de control de calidad de agua</t>
  </si>
  <si>
    <t>Agosto</t>
  </si>
  <si>
    <t>Julio</t>
  </si>
  <si>
    <t>Prestar el servicio de mantenimiento de neveras y aires acondicionados para laboratorio de control de calidad de agua</t>
  </si>
  <si>
    <t>Comprar PICCAP para laboratorio de control de calidad de agua</t>
  </si>
  <si>
    <t>Año</t>
  </si>
  <si>
    <t>Realizar pruebas de ensayo interlaboratorios (ERA) para laboratorio de control de calidad de agua</t>
  </si>
  <si>
    <t>Septiembre</t>
  </si>
  <si>
    <t>Desarrollar Visita de acreditación laboratorio de control de calidad de agua</t>
  </si>
  <si>
    <t>Diciembre</t>
  </si>
  <si>
    <t>72152303; 72152605; 72152701; 72153204</t>
  </si>
  <si>
    <t xml:space="preserve">41104206; 41121507; 41115612; 47101516; 41111943
</t>
  </si>
  <si>
    <t>Realizar habilitacion de analisis de laboratorio de aguas residuales</t>
  </si>
  <si>
    <t>Junio</t>
  </si>
  <si>
    <t>Calibrar equipos del laboratorio para la calibracion de medidores de agua en las instalaciones del laboratorio</t>
  </si>
  <si>
    <t>german.iguaran@essmar.gov.co</t>
  </si>
  <si>
    <t>24111804; 40151601; 41104911; 41112303; 41114408; 40141605; 44102412; 44102414; 41112504</t>
  </si>
  <si>
    <t>Mayo</t>
  </si>
  <si>
    <t>84111603; 81101703</t>
  </si>
  <si>
    <t>natalia.fernandez@essmar.gov.co</t>
  </si>
  <si>
    <t>contratar el servicio de alquiler de maquinaria amarilla y equipos tipo ( bulldozer, minicargador, retrocargador, excavadoras, volquetas dobletroque, volquetas sencillas, trailer para movilizar retrocargador, trailer para minicargador) bajo el esquema de monto agotable, para realizar actividades  de apoyo al portafolio de servicios de la dirección de actividades complementarias, adecuación de suelo del sitio de disposición final de RCD, apoyo a las medida de manejo ambiental de RCD, atención al plan operativo de ola invernal y apoyo a las actividades programadas por las diferentes dependencias de la ESSMAR E.S.P.</t>
  </si>
  <si>
    <t>Compra de contenedor oficina  para acondicionar bajo normativa vigente el sitio provisional de adecuacion de suelo y disposicion final de los residuos de contruccion y demolicion "RCD" recolectados en el Marco del portafolio de servicios  de la Direccion de Actividades Complementarias y Servicios no Regulados y demas actividades de apoyo  realizadas.</t>
  </si>
  <si>
    <t>Compra de bascula camionera, pesaje por ejes, capacidad máxima de 30 toneladas (incluye software) para acondicionar bajo normativa vigente el sitio provisional de adecuacion de suelo y disposicion final de los residuos de contruccion y demolicion "RCD" recolectados en el Marco del portafolio de servicios  de la Direccion de Actividades Complementarias y Servicios no Regulados y demas actividades de apoyo  realizadas.</t>
  </si>
  <si>
    <t>Compra de talanquera o Barrera Vehicular para Control De Acceso al sitio provisional de adecuacion de suelo y disposicion final de los residuos de contruccion y demolicion "RCD" recolectados en el Marco del portafolio de servicios  de la Direccion de Actividades Complementarias y Servicios no Regulados y demas actividades de apoyo  realizadas cumpliendo con la normativa vigente.</t>
  </si>
  <si>
    <t>Compra de martillo hidraulico para retrocargador jcb 3cx para el uso en las actividades complementarias y demás intervenciones a cargo de la ESSMAR E.S.P.  en desarrollo de sus planes operativos, que guarden relación con sus actividades misionales en el Distrito de Santa Marta.</t>
  </si>
  <si>
    <t>Tramites y gestiones de los requisitos de cumplimiento ambiental ante la autoridad competente para la operación del sitio provisional de adecuacion de suelo y manejo integral de RCD del Distrito de Santa Marta.</t>
  </si>
  <si>
    <t>77121704</t>
  </si>
  <si>
    <t xml:space="preserve">Expansión del Sistema de Medición de Captación de río Manzanares </t>
  </si>
  <si>
    <t>77101701; 77101702;77101703;77101704;77101705;77101706</t>
  </si>
  <si>
    <t>Campañas ambientales (Insumos y souvenirs para acompañar las actividades de sensibilización)</t>
  </si>
  <si>
    <t>Equipo multiparámetro</t>
  </si>
  <si>
    <t xml:space="preserve">Equipo de medición de nivel de pozos </t>
  </si>
  <si>
    <t>Bomba fumigadora de espalda - dosificación de odorizante en contingencias</t>
  </si>
  <si>
    <t>47101504- 47101613-47101607</t>
  </si>
  <si>
    <t>Sistema de manejo de olores ofensivos por barreras vivas en la EBAR Zuca</t>
  </si>
  <si>
    <t>47101504- 47101610- 47101605</t>
  </si>
  <si>
    <t>Sistema de manejo y disminución de carga orgánica en las aguas residuales</t>
  </si>
  <si>
    <t>71122306 - 77101505</t>
  </si>
  <si>
    <t>Mantenimiento del Emisario Submarino de Santa Marta</t>
  </si>
  <si>
    <t>Peritazgo del mantenimiento del Emisario Submarino de Santa Marta</t>
  </si>
  <si>
    <t>Caracterización de estopas y lodos (CRETIB), Monitoreo de las presiones sonoras en la EBAR Norte, Monitoreo de la calidad fisicoquímica y microbiológica del agua residual en la EBAR Norte, Monitoreo al Área de Influencia del Emisario Submarino de Santa Marta, Monitoreo a la Zona de Difusores del Emisario Submarino de Santa Marta, Informe de flora y fauna presente en el Emisario Submarino de Santa Marta, Monitoreo de calidad del aire en lo referente a sustancias generadoras de olores ofensivos (Azufre Total Reducido), Monitoreo fisicoquímico y microbiológico en aguas subterráneas tratadas, Monitoreo para atender contingencias en el sistema de Acueducto y Alcantarillado, Monitoreo de control de calidad de agua a los pozos concesionados</t>
  </si>
  <si>
    <t>Interventoría Ambiental para la elaboración de los Informes de Cumplimiento Ambiental - ICA</t>
  </si>
  <si>
    <t xml:space="preserve">Enero </t>
  </si>
  <si>
    <t>Equipos succión presión para el mantenimiento preventivo y correctivo del sistema de alcantarillado</t>
  </si>
  <si>
    <t>Licitcion Pùblica</t>
  </si>
  <si>
    <t>marco.toledo@essmar.gov.co</t>
  </si>
  <si>
    <t>Equipos cabrestante con operarios en 3 turnos las 24 horas</t>
  </si>
  <si>
    <t>Contratacion Directa</t>
  </si>
  <si>
    <t>47101539-72121505-78101805</t>
  </si>
  <si>
    <t>Equipos tractobomba con operarios en 3 turnos las 24 horas</t>
  </si>
  <si>
    <t>Compra tractobomba con cámara isonora</t>
  </si>
  <si>
    <t xml:space="preserve">Equipo Guzzler </t>
  </si>
  <si>
    <t>78140000-20122842</t>
  </si>
  <si>
    <t xml:space="preserve">Desarenado, tratamiento y disposición final lodos EBAR principales (4) </t>
  </si>
  <si>
    <t>Licitacion Pùblica</t>
  </si>
  <si>
    <t xml:space="preserve">40141700 - 31162800
</t>
  </si>
  <si>
    <t>Compra de tuberías y accesorios bridados para la operación de Alcantarillado</t>
  </si>
  <si>
    <t>Carrotanques tipo dobletroque, tractomula y sencillos</t>
  </si>
  <si>
    <t>Licitaciòn Publica</t>
  </si>
  <si>
    <t>alvaro.mercado@essmar.gov.co</t>
  </si>
  <si>
    <t xml:space="preserve">72154056 - 70171703
</t>
  </si>
  <si>
    <t>Mantenimiento y/o lavado de tanques y depósitos de almacenamiento de agua potable</t>
  </si>
  <si>
    <t>83101506</t>
  </si>
  <si>
    <t>Mantenimiento de plantas, desarenadores y captaciones</t>
  </si>
  <si>
    <t>Andres Torres</t>
  </si>
  <si>
    <t>andres.torres@essmar.gov.co</t>
  </si>
  <si>
    <t>Mantenimiento pozos subterráneos.</t>
  </si>
  <si>
    <t>Licitción Publica</t>
  </si>
  <si>
    <t>Compra de materiales, insumos  y herramientas de ferretería para Acueducto</t>
  </si>
  <si>
    <t>Cámara de inspección , Equipo Cortadora de pavimento, Hidrojetter, Taladro demoledor, Equipo diferencial, Equipo compresor de aire 24 Lts, Equipo compresor de aire 500 Lts, Equipo de Termofusión, Equipo Planchas de Termofusión, Turbidímetro, Saltarín, Vibrocompactador,Plantas eléctricas portables</t>
  </si>
  <si>
    <t>Licitacion Publica</t>
  </si>
  <si>
    <t xml:space="preserve">alvaro.mercado@essmar.gov.co  </t>
  </si>
  <si>
    <t>95121641- 40151513</t>
  </si>
  <si>
    <t>Bombas tipo sumergible</t>
  </si>
  <si>
    <t>alvaro.mercado@essmar.gov.co  marco.toledo@essmar.gov.co</t>
  </si>
  <si>
    <t xml:space="preserve">40141604; 40141609; 40141613; 40141769 </t>
  </si>
  <si>
    <t>Actuadores eléctricos, válvulas y caja de seguridad en red de distribución</t>
  </si>
  <si>
    <t>Licitación Publica</t>
  </si>
  <si>
    <t xml:space="preserve">70131701-70131706
</t>
  </si>
  <si>
    <t>Servicios de conservación, mantenimiento y correcta operación de la Microcentral Hidroeléctrica del rio Piedras</t>
  </si>
  <si>
    <t>Alvaro Mercado</t>
  </si>
  <si>
    <t>Servicios de conservación, mantenimiento y correcta operación del río Gaira</t>
  </si>
  <si>
    <t>Juanita Torres</t>
  </si>
  <si>
    <t>juanita.torres@essmar.gov.co</t>
  </si>
  <si>
    <t xml:space="preserve">47101605; 47101608 - 12161500
</t>
  </si>
  <si>
    <t>78181507;78181508;72141701;72141702;78101805;72101518;22101509;22101511;23281703;47101533;47101536;47101539;47101546</t>
  </si>
  <si>
    <t>72154103; 72154109</t>
  </si>
  <si>
    <t>73152108; 72151514</t>
  </si>
  <si>
    <t>43233002;43233004;43233405</t>
  </si>
  <si>
    <t>Prestar los servicios profesionales de apoyo a la gestión de la direccion de aseo y aprovechamiento en la Disposición Final  en topografia las actividades de control, gestión, seguimiento del servicio y actividades complementarias. del relleno sanitario, con el objetivo de verificar capacidad remanente y tiempo para disponer residuos ordinarios EN EL RELLENO SANITARIO PALANGANA</t>
  </si>
  <si>
    <t>Realizar estudios  de monitoreos ambientales y/o contratación de basculas certificadas requeridos para validar la operación del Relleno Sanitario Palangana</t>
  </si>
  <si>
    <t>Misael Araujo Díaz</t>
  </si>
  <si>
    <t xml:space="preserve">misael.araujo@essmar.gov.co </t>
  </si>
  <si>
    <t>Arrendamiento de un inmueble destinado al funcionamiento de las dependencias de la Empresa de Servicios Públicos del Distrito de Santa Marta – ESSMAR ESP</t>
  </si>
  <si>
    <t>80131502; 80131503</t>
  </si>
  <si>
    <t>Prestar el servicio de mantenimiento preventivo y correctivo de todos los equipos de aire acondicionados que se encuetran en las diferentes sedes de la Empresa de Servicios Públicos del Distrito de Santa Marta - Essmar ESP</t>
  </si>
  <si>
    <t>Comprar Seguros Obligatorios de Accidente de Transito - SOAT para los vehiculos perteneciente al parque automotor de la empresa de Servicios Publicos del Distrito de Santa Marta - ESSMAR ESP</t>
  </si>
  <si>
    <t>Adquisición de poliza multiriesgo daño material para la empresa de Servicios Públicos del Distrito de Santa Marta</t>
  </si>
  <si>
    <t>Adquisición de poliza de seguros que asegure el inventario de materiales del almacen de la empresa de Servicios Públicos del Distrito de Santa Marta - ESSMAR ESP</t>
  </si>
  <si>
    <t>Adquisición de poliza de seguros de Manejo Sector Oficial</t>
  </si>
  <si>
    <t xml:space="preserve">Adquisición de poliza de seguro de autos colectivos para los vehiculos del parque automotor de la empresa de Servicios Públicos del Distrito de Santa Marta </t>
  </si>
  <si>
    <t>Adquisición de poliza de seguro de Equipos, Maquinaria y AGR para los equipos y maquinaria perteneciente a la empresa de Servicios públicos del Distrito de Santa Marta</t>
  </si>
  <si>
    <t xml:space="preserve">Adquisición de póliza de Responsabilidad Civil </t>
  </si>
  <si>
    <t>Prestación de Servicios de vigilancia y seguridad privada con medio humano, arma de fuego en las diferentes sedes o instalaciones de la Empresa de Servicios Públicos del Distrito de Santa Marta-ESSMAR ESP, y los lugares donde funcione y/o se presten el servicio de acueducto y alcantarillado, asi como el punto destinado a la disposición de escombros.</t>
  </si>
  <si>
    <t>Prestar Servicio de Outsourcing para atención a las acitvidades de servicios generales, administrativo y conductores que realicen las actividades en misión que requiera la empresa de Servicios Públicos del Distrito de Santa Marta-Essmar ESP</t>
  </si>
  <si>
    <r>
      <t>Arriendo exclusivo de un rpt que opere la banda de vhf, incluyendo las frecuencias (1 principal y 1 de apoyo en caso de que falle la principal) en la circunscripción de la ciudad de santa marta, para el uso operativo de la Empresa de Servicios Públicos del Distrito de Santa Marta - ESSMAR ESP</t>
    </r>
    <r>
      <rPr>
        <sz val="11"/>
        <color theme="1"/>
        <rFont val="Arial Narrow"/>
        <family val="2"/>
      </rPr>
      <t xml:space="preserve">      </t>
    </r>
  </si>
  <si>
    <t>Compra de Mobiliario y Equipos de Oficina para las diferentes sedes de la Empresa de Servicios Públicos del Distrito de Santa Marta</t>
  </si>
  <si>
    <t>Compra de Equipos Menores de electrodomesticos para las cafeterias de las sedes de la Empresa de Servicios Públicos del Distrito de Santa Marta - Essmar ESP</t>
  </si>
  <si>
    <t>Compra de materiales para los mantenimientos y reparaciones locativos de las sedes de la empresa de Servicios Públicos del Distrito de Santa Marta - Essmar Esp</t>
  </si>
  <si>
    <r>
      <t>Prestar servicio de fumigacion para el control de plagas, desinfeccion de rastreros, voladores y control de roedores y ofidios para las sedes de la empresa de Servicios Públicos del Distrito de Santa Marta - Essmar Esp</t>
    </r>
    <r>
      <rPr>
        <sz val="11"/>
        <color theme="1"/>
        <rFont val="Arial Narrow"/>
        <family val="2"/>
      </rPr>
      <t>”</t>
    </r>
  </si>
  <si>
    <t>Arrendamiento de vehiculos para transporte de personal administrativo y operativo de la Empresa de Servicios Publicos del Distrito de Santa Marta - ESSMAR ESP</t>
  </si>
  <si>
    <t>Adquisición de Equipos de aires acondicionados para las sedes de la empresa de Servicios Públicos del Distrito de Santa Marta</t>
  </si>
  <si>
    <t>Prestar servicio de revisión tecnico mecanica y de emisiones contaminantes para los vehiculos de la Empresa de Servicios Públicos del Distrito de Santa Marta</t>
  </si>
  <si>
    <t>Arriendo máquinas de impresión multifuncional tipo laser digital para las oficinas de la essmar e.s.p.</t>
  </si>
  <si>
    <t>93151510</t>
  </si>
  <si>
    <t xml:space="preserve">12 </t>
  </si>
  <si>
    <t>Edgar Aaron Guerrero</t>
  </si>
  <si>
    <t>3166945581</t>
  </si>
  <si>
    <t>edgar.aaron@essmar.gov.co</t>
  </si>
  <si>
    <t xml:space="preserve">11 </t>
  </si>
  <si>
    <t>41111932;41115510</t>
  </si>
  <si>
    <t>43201814;43211510</t>
  </si>
  <si>
    <t xml:space="preserve">Suministrar dos vehículos tipo camioneta para la supervisión de la prestación del servicio de alumbrado público en el Distrito de Santa Marta. </t>
  </si>
  <si>
    <t>Suministrar dos vehículos tipo motocicleta para la supervisión de la prestación del servicio de alumbrado público en el Distrito de Santa Marta</t>
  </si>
  <si>
    <t>Suministrar vehículo tipo camión canasta con accesorios para la operación de alumbrado público.</t>
  </si>
  <si>
    <t>Suministrar equipos de medición eléctrica, de intensidad luminosa, de medición de distancia, necesarios para realizar la supervisión del sistema de alumbrado público.</t>
  </si>
  <si>
    <t>Suministrar equipos para implementación y puesta en marcha de proyecto de tele gestión fases 1 y 2 del sistema de alumbrado público en el Distrito de Santa Marta.</t>
  </si>
  <si>
    <t>Prestar servicios profesionales para coadyuvar en el acompañamiento técnico y revisión de cada uno de los diseños fotométricos de proyectos de alumbrado público, asesoría y formulación de proyectos de la unidad, supervisión en las instalaciones de luminarias, dar asesoría en el reglamento técnico de iluminación y alumbrado público (retilap), asesoría en el diseño de procesos y procedimientos de acuerdo con el sig según las consideraciones de la ESSMAR ESP</t>
  </si>
  <si>
    <t>Suministrar energía eléctrica</t>
  </si>
  <si>
    <t>Prestar servicios logísticos, técnicos y operativos para  el desarrollo de actividades navideñas y de iluminación en el Distrito de Santa Marta.</t>
  </si>
  <si>
    <t>Prestar servicios de apoyo a la gestión para la ejecución de mano de obra especializada con técnicos electricistas con matrícula conte, certificación para trabajos en alturas vigentes, equipos para izaje de postes  e instalación de acometidas y tableros eléctricos de control, así como la ejecución de obra civil requerida para realizar la instalación eléctrica y de iluminación certificada del sistema de alumbrado público de la avenida del ferrocarril, modernización fases 4,5,6,7 y 8; expansiones y reposición de hurtos y siniestros, atendiendo las exigencias técnicas y económicas establecidas por la ESSMAR ESP.</t>
  </si>
  <si>
    <t>Suministrar luminarias tipo led con su respectiva fotocelda, a instalar en avenida del ferrocarril, modernización fases 4,5,6,7 y 8; expansiones y reposición de hurtos y siniestros, atendiendo las exigencias técnicas y económicas establecidas por la ESSMAR ESP.</t>
  </si>
  <si>
    <t>Comprar suministro de material eléctrico de uso general para realizar la instalación eléctrica del sistema de alumbrado público de la avenida del ferrocarril, modernización fases 4,5,6,7 y 8; expansiones y reposición de hurtos y siniestros, atendiendo las exigencias técnicas y económicas establecidas por la ESSMAR ESP</t>
  </si>
  <si>
    <t>Suministrar acoples y brazos galvanizados para instalación de luminaria tipo led en proceso de modernización fases 4,5,6,7 y 8 y expansiones y reposición de hurtos y siniestros, atendiendo las exigencias técnicas y económicas establecidas por la ESSMAR ESP.</t>
  </si>
  <si>
    <t>Suministro de posterío para instalación de luminaria tipo led en avenida del ferrocarril, modernización fases 4,5,6,7 y 8; expansiones y reposición de hurtos y siniestros, atendiendo las exigencias técnicas y económicas establecidas por la ESSMAR ESP.</t>
  </si>
  <si>
    <t>Desarrollar el proceso de diseños civiles, eléctricos y de iluminación teniendo en cuenta las características de la vía en la avenida del ferrocarril y modernización fases 4,5,6,7 y 8 cumpliendo con la normatividad vigente y poder mantener un servicio de alumbrado público, óptimo de mejor calidad y amigable al medio ambiente, atendiendo las exigencias técnicas y económicas establecidas por la ESSMAR ESP.</t>
  </si>
  <si>
    <t>Realizar inspección con fines de certificación para demostrar la conformidad de la instalación eléctrica y de iluminación de alumbrado público en los proyectos de ciudad denominados "carrera 5ta entre calle 22 y av del ferrocarril" y "calle 30 tramos 1b y 4" para luminarias establecidas según proyecto; la inspección de la instalación eléctrica y de iluminación comprenderá el examen y comprobación de la funcionalidad de la instalación y de la determinación de su conformidad con los requisitos establecidos en el reglamento técnico de instalaciones eléctricas retie y retilap.</t>
  </si>
  <si>
    <t>Realizar inspección con fines de certificación para demostrar la conformidad de la instalación eléctrica y de iluminación de alumbrado público tramo avenida del ferrocarril  para luminarias establecidas según diseño de iluminación; la inspección de la instalación eléctrica y de iluminación comprenderá el examen y comprobación de la funcionalidad de la instalación y de la determinación de su conformidad con los requisitos establecidos en el reglamento técnico de instalaciones eléctricas retie y retilap.</t>
  </si>
  <si>
    <t>Realizar inspección con fines de certificación para demostrar la conformidad de la instalación eléctrica y de iluminación de alumbrado publico en proceso de modernización fases 4,5,6,7 y 8 para luminarias establecidas según diseño de iluminación; la inspección de la instalación eléctrica y de iluminación comprenderá el examen y comprobación de la funcionalidad de la instalación y de la determinación de su conformidad con los requisitos establecidos en el reglamento técnico de instalaciones eléctricas retie y retilap.</t>
  </si>
  <si>
    <t>maria.hinojosa@essmar.gov.co</t>
  </si>
  <si>
    <t>72154103; 72154109; 72154201</t>
  </si>
  <si>
    <t>Suministro de elementos de protección personal para el personal que realice labores asociadas a la empresa de servicio públicos de santa marta ESSMAR ESP con el fin de dar cumplimiento al sistema de gestión de salud y seguridad en el trabajo que tiene como objetivo principal velar por la integridad de todos colaboradores de la organización.</t>
  </si>
  <si>
    <t>Suministro de dotación para el personal que realice labores asociadas a la empresa de servicio públicos de santa marta ESSMAR ESP con el fin de dar cumplimiento al sistema de gestión de salud y seguridad en el trabajo que tiene como objetivo principal velar por la integridad de todos colaboradores de la organización.</t>
  </si>
  <si>
    <t>Realizar exámenes médicos, clínicos y paraclínicos para admisión, ubicación según actitudes, periódicos ocupacionales, cambios de ocupación, reingreso al trabajo, retiro y otras situaciones que alteren o puedan traducirse en riesgo para la salud de los trabajadores, que a su vez le da cumplimiento legal a lo establecido en el en el sistema de gestión de salud y seguridad en el trabajo de la organización.</t>
  </si>
  <si>
    <t>Servicio de primeros auxilios en las áreas protegidas de la ESSMAR ESP, cuando este resulte necesario frente a los empleados, contratistas, visitantes y proveedores de la Empresa de Servicios Públicos de Santa Marta ESSMAR ESP.</t>
  </si>
  <si>
    <t>Alquiler de una herramienta tecnológica - software y su respectivo funcionamiento para llevar acabo los procesos y diagnósticos a través de la evaluación de competencias generales, para así cumplir con el óptimo desempeño de las actividades administrativas en el área de recursos humanos de la ESSMAR ESP</t>
  </si>
  <si>
    <t>Servicio de capacitacion al personal de la ESSMAR ESP</t>
  </si>
  <si>
    <t>Bienestar social para los funcionarios de la ESSMAR ESP</t>
  </si>
  <si>
    <t>Realizar la aplicación de la batería de riesgo psicosocial con la finalidad de establecer instrumentos que permiten establecer la presencia o ausencia de factores de riesgo psicosocial intralaboral y extralaboral, así como los efectos en la salud de los trabajadores o en el trabajo.</t>
  </si>
  <si>
    <t>Suministro de carnés corporativos, para la identificación de los servidores y personal que presta sus servicios para la entidad.</t>
  </si>
  <si>
    <t>Prestación de servicios de apoyo a la gestión en la implementación de las estrategias de comunicación externa generada por la oficina asesora de comunicaciones estratégicas que permitan fortalecer el proceso de promoción y divulgación de las campañas institucionales que desarrolle la Empresa de Servicios Públicos del Distrito de Santa Marta.</t>
  </si>
  <si>
    <t>Suministro de elementos de impresión tipográfica, litográfica y digital para la ESSMAR ESP bajo esquema agotable.</t>
  </si>
  <si>
    <t xml:space="preserve">Prestación de Servicio recaudador para recibir los pagos de las facturas emitidas por la Empresas de Servicios Públicos del Distrito de Santa Marta - ESSMAR ESP
</t>
  </si>
  <si>
    <t>Contrato interadministrativo para el servicio postal de la Empresa de Servicio Públicos del Distrito de Santa Marta – ESSMAR ESP., el cual comprende envió de documentos como correspondencia no prioritaria normal, prioritaria, correo certificado y electrónico certificado, notificaciones judiciales, comunicaciones y paquetes de las distintas dependencias de la empresa ESSMAR ESP.</t>
  </si>
  <si>
    <t>Arrendar una plataforma tecnológica corporativa de software en modelo saas y hardware que integre las áreas contable, financiera, administrativa, jurídica, talento humano, comercial y técnica, consistente en desarrollar las actividades de captura, migración, procesamiento, análisis y suministro de información que permita a la empresa mejorar sus procedimientos administrativos, comerciales y de operatividad en terreno, estableciendo información de una manera eficiente y confiable.</t>
  </si>
  <si>
    <t>Prestación de servicios de impresión a todo costo de las facturas masivas incluyendo diseño del arte y caída de datos, así como impresión de todos los documentos de la Empresa de Servicios Públicos del Distrito de Santa Marta – ESSMAR ESP.</t>
  </si>
  <si>
    <t>Adquisición de un equipo de geófono / ubicar con mayor precisión las fugas imperceptibles.</t>
  </si>
  <si>
    <t>Adquisición de un digiturno para pqr para prestar un servicio de manera organizada en los centros de atención al ciudadano.</t>
  </si>
  <si>
    <t>Contrato para la adquisición de equipos de micro medición, para ser instalados a los usuarios del servicio de acueducto de la Empresa de Servicios Públicos del Distrito de Santa Marta ESSMAR ESP. para aumentar los índices de micro medición y garantizar la emisión de la facturación por diferencia de lectura.</t>
  </si>
  <si>
    <t>Arriendo de una plataforma informática de pagos en adelante elp, de propiedad de en línea pagos elp sas, para atender las necesidades de pagos en línea de el arrendatario, usándola como pasarela o botón de pago o plugin de pago de carácter empresarial con el fin de realizar transacciones de pago en línea con tarjetas de crédito o botón pse desde distintos medios como el internet, servidores ivr, dispositivos móviles, sitios web, depósito en banco con código de barras y demás servicios disponibles en la plataforma, para domiciliar y/o autorizar pagos con cargo a los clientes de la ESSMAR ESP”</t>
  </si>
  <si>
    <t>Arrendamiento de servidor virtual de alta capacidad para los servicios de correo electrónico, alojamiento de sitio web y apps multipropósitos, firmas electrónicas</t>
  </si>
  <si>
    <t>Suministro e instalación de equipos informáticos para la ESSMAR ESP.</t>
  </si>
  <si>
    <t>Compra de licencias de software para la ESSMAR ESP</t>
  </si>
  <si>
    <t>Prestación de servicios para el mantenimiento preventivo y correctivo a los equipos de cómputo de la ESSMAR ESP.</t>
  </si>
  <si>
    <t>Prestación del servicio para la expansión del sistema de medición de captación de río manzanares, de la empresa de servicios públicos del Distrito de Santa Marta VH.</t>
  </si>
  <si>
    <t>Prestación de servicio para suministro de insumos de necesidades de campañas ambientales (insumos y souvenirs para acompañar las actividades de sensibilización).</t>
  </si>
  <si>
    <t>Suministro de equipo multiparámetro para medición de parámetros físicos químicos como el ph, temperatura, conductividad, salinidad, sólidos totales disueltos y potencial óxido reducción .</t>
  </si>
  <si>
    <t>Suministro de equipo de medición de nivel de pozos estáticos y dinámicos.</t>
  </si>
  <si>
    <t>Suministro de bomba fumigadora de espalda - dosificación de odorizante en contingencias.</t>
  </si>
  <si>
    <t>Suministro de sistema de manejo de olores ofensivos por barreras vivas en la Ebar Zuca.</t>
  </si>
  <si>
    <t>Suministro de sistema de manejo y disminución de carga orgánica en las aguas residuales.</t>
  </si>
  <si>
    <t>Prestar el servicio de mantenimiento de emisario submarino de la ciudad de Santa Marta.</t>
  </si>
  <si>
    <t>Prestación de servicios para peritazgo del mantenimiento del emisario submarino de Santa Marta.</t>
  </si>
  <si>
    <t>Prestar el servicio de muestreo y análisis de laboratorio del agua producida para consumo humano, de las aguas crudas, de las aguas residuales domésticas y no domésticas, de las aguas residuales vertidas a la bahía de santa marta a través del emisario submarino, de la calidad del aire en la ebar norte y de la calidad de los residuos (lodos y estopas) provenientes de las redes de alcantarillado de conformidad con las normas vigentes.</t>
  </si>
  <si>
    <t xml:space="preserve">Prestar el servicio de interventoría del plan de manejo ambiental de la licencia ambiental del emisario submarino de santa marta a través de la elaboración de los informes de cumplimiento ambiental (ica),      </t>
  </si>
  <si>
    <t>Prestar el servicio de mantenimiento preventivo y correctivo y transporte de lodos resultantes, mediante la utilización de equipos de succión-presión, con el fin de atender en cualquier tiempo, el área de prestación del servicio de alcantarillado a cargo de la ESSMAR ESP en el Distrito de Santa Marta.</t>
  </si>
  <si>
    <t>Alquiler de equipo cabrestante para realizar mantenimientos preventivos a los colectores del sistema de alcantarillado de la ciudad de santa marta a cargo de la ESSMAR ESP.</t>
  </si>
  <si>
    <t>Alquiler de tractobomba con el fin de atender las emergencias que se presenten en el área de prestación del servicio de alcantarillado de la ciudad de santa marta a cargo de la empresa ESSMAR ESP.</t>
  </si>
  <si>
    <t>Adquirir tractobomba con cámara isonora  con el fin de atender las emergencias que se presenten en el área de prestación de servicios de alcantarillado de la ciudad de santa marta a cargo de la ESSMAR ESP.</t>
  </si>
  <si>
    <t>Alquiler de equipo especializado para realizar mantenimiento a estaciones de bombeo de agua residuales de mayor profundidad.</t>
  </si>
  <si>
    <t>Prestación de servicio de desarenado, tratamiento y disposición final de los lodos  provenientes de las estaciones de agua  residual en la Ebar Zuca, Ebar Norte, Ebar Rodadero y Ebar Manzanares en el Distrito de Santa Marta.</t>
  </si>
  <si>
    <t>Suministro de materiales, tuberías y accesorios bridados para la operación del sistema de  alcantarillado en el Distrito de Santa Marta.</t>
  </si>
  <si>
    <t xml:space="preserve">Prestación de servicio de transporte de agua potable a través de vehículos tipo carrotanques sencillos , tractomula y doble troque con  conductores capacitados para el transporte y distribución de agua apta para el consumo humano, con el fin de atender, en cualquier tiempo, el área de prestación del servicio de acueducto a cargo de la Empresa de Servicios Públicos del Distrito de Santa Marta  ESSMAR ESP.    
 </t>
  </si>
  <si>
    <t>Prestación de servicio de lavado y desinfección de los tanques de almacenamiento de agua potable operados por la Empresa de Servicios Públicos del Distrito de Santa Marta - ESSMAR ESP.</t>
  </si>
  <si>
    <t>Prestación de servicio del mantenimiento de plantas, desarenadores y captaciones para la correcta operación de los sistemas de acueducto y alcantarillado operados por la Empresa de Servicios Públicos del Distrito de Santa Marta ESSMAR ESP.</t>
  </si>
  <si>
    <t>Prestación de servicio para el mantenimiento de pozos subterráneos  del  sistema de acueducto ,operados por la Empresa de Servicios Públicos del Distrito de Santa Marta ESSMAR ESP.</t>
  </si>
  <si>
    <t xml:space="preserve">Suministro de materiales, insumos y herramientas  de ferretería , para la operación del  sistema de acueducto, operado por la empresa de servicios públicos del distrito de santa marta ESSMAR ESP.    </t>
  </si>
  <si>
    <t>Suministro de equipos menores para la operación de acueducto y alcantarillado a cargo de la empresa de servicios públicos del distrito de santa marta ESSMAR ESP.</t>
  </si>
  <si>
    <t>Suministro de bombas tipo sumergibles  para la operación del  sistema de acueducto , operados por la empresa de servicios públicos del distrito de santa marta ESSMAR ESP.</t>
  </si>
  <si>
    <t>Suministro de actuadores eléctricos, válvulas y caja de seguridad en red de distribución , para la operación del sistema de acueducto , operados por la empresa de servicios públicos del distrito de santa marta ESSMAR ESP.</t>
  </si>
  <si>
    <t>Prestación de servicios de conservación, mantenimiento y correcta operación de la microcentral hidroeléctrica del rio piedras ubicada en el alto de san isidro, en la zona rural del distrito turístico cultural e histórico de Santa Marta.</t>
  </si>
  <si>
    <t>Prestación de servicios de conservación, mantenimiento y correcta operación del río Gaira para garantizar el adecuado funcionamiento del sistema de acueducto de la ciudad de Santa  Marta.</t>
  </si>
  <si>
    <t>84131501;84131513</t>
  </si>
  <si>
    <t>84131511;84131607</t>
  </si>
  <si>
    <t>;84131503</t>
  </si>
  <si>
    <t>53102710;53111601;53111602;53111501;53111502;53102102</t>
  </si>
  <si>
    <t>56112102;56112108;56112201;56112104;56112103</t>
  </si>
  <si>
    <t>48101505;48101516;52141501</t>
  </si>
  <si>
    <t>72102103;72102106</t>
  </si>
  <si>
    <t>78111808;92121801</t>
  </si>
  <si>
    <t>46182205;46181503 46181504;46181701 46181537;46181705 46181545;46181802 46181604;46181804 46181902;46182001</t>
  </si>
  <si>
    <t>53102710;46181611; 53111601;53111602</t>
  </si>
  <si>
    <t>80111606;93141808</t>
  </si>
  <si>
    <t>Realizar consultoria que permita tener los resultados de estudio de suelos, apoyo tecnico y logistico para la realización de levantamientos topográficos para los proyectos que requieren ser diseñados de acuerdo a las necesidades de los sistemas de acueucto y alcantarillado</t>
  </si>
  <si>
    <t>Realizar consultoria tecnica y/o administrativa que incluya profesionales especializados, la obtención de permisos, servidumbres y trámites, ejecución y cierre de proyectos para cualquier fase de estructuracion de proyectos de acueducto y alcantarillado</t>
  </si>
  <si>
    <t>Ejecutar las obras, que incluya la adquisición de Suministros necesarios para rehabilitar, reponer y/o optimizar los componentes de los sistema de acueducto y alcantarillado operado por la ESSMAR E.S.P.</t>
  </si>
  <si>
    <t>Comprar equipo de topografia de alta precision para cubrir las necesidades de los sistemas de acueducto y alcantarillado</t>
  </si>
  <si>
    <t>Comprar Colector de mano GPS de acuerdo a las especificaciones técnicas para la Georeferenciación de la infraestructura de los sistemas de acueducto y alcantarillado</t>
  </si>
  <si>
    <t>Comprar PLOTTER de acuerdo a las especificaciones técnicas para la impresión de planos de los sistemas de acueducto y alcantarillado</t>
  </si>
  <si>
    <t>Comprar equipo Detector de Metales para cubrir las necesidades de busqueda de infraestructura metalica de los sistemas de acueducto y alcantarillado bajo tierra</t>
  </si>
  <si>
    <t>Adquirir equipos para análisis microbiologicos y fisicoquimicos del laboratorio de control de calidad de agua</t>
  </si>
  <si>
    <t>Calibrar equipos del laboratorio para análisis fisicoquimicos y microbiologicos de aguas</t>
  </si>
  <si>
    <t>Prestar el servicio de mantenimiento de equipos del laboratorio para análisis fisicoquimicos y microbiologicos de aguas</t>
  </si>
  <si>
    <t>Realizar mantenimiento a las instalaciones del laboratorio de control de calidad de agua en sus áreas fisicoquimica y microbiológica dando cumplimiento a lo establecido en la normativa de estandares de calidad emitido por la autoridad sanitaria</t>
  </si>
  <si>
    <t>Adquirir equipos del laboratorio medidores de agua</t>
  </si>
  <si>
    <t>Ejecutar las obras, incluida la adquisición de Suministros necesarios para la confiabilidad de las aducciones del sistema de acueducto operado por la ESSMAR E.S.P.</t>
  </si>
  <si>
    <t>contratación de un intermediario de seguros que preste sus servicios de asesoría y acompañamiento en la estructuración, contratación y ejecución de las diferentes pólizas que hacen o harán parte del programa de seguros de la empresa de servicios públicos del distrito de santa marta - ESSMAR E.S.P., así como aquellos seguros por los que sea o fuere legalmente responsable o le corresponda adquirir en virtud de disposición legal o contractual</t>
  </si>
  <si>
    <t>lina.diaz@essmar.gov.co</t>
  </si>
  <si>
    <t>43233001</t>
  </si>
  <si>
    <t>Adquirir software de gestión documenta ajustadas a las necesidades de la empresa.</t>
  </si>
  <si>
    <t>8</t>
  </si>
  <si>
    <t>Contratación directa</t>
  </si>
  <si>
    <t>3008771697</t>
  </si>
  <si>
    <t>andres.maldonado@essmar.gov.co</t>
  </si>
  <si>
    <t>81112005</t>
  </si>
  <si>
    <t>Contratar servicio de digitalización de documentos para planos.</t>
  </si>
  <si>
    <t>47121602; 56101708; 41112301; 44101603</t>
  </si>
  <si>
    <t>Compra de insumos para el proceso de organización y conservación del archivo central de la Empresa de servicios públicos del distrito de Santa Marta - ESSMAR E.S.P.</t>
  </si>
  <si>
    <t>3012338274</t>
  </si>
  <si>
    <t>3206843301
 3003176518</t>
  </si>
  <si>
    <t>3005774939</t>
  </si>
  <si>
    <t xml:space="preserve">keyla.quintero@essmar.gov.co </t>
  </si>
  <si>
    <t>41114207</t>
  </si>
  <si>
    <t>3017985367</t>
  </si>
  <si>
    <t>52161518</t>
  </si>
  <si>
    <t>43212107</t>
  </si>
  <si>
    <t>46171633</t>
  </si>
  <si>
    <t>41104402; 41112221; 42281508; 41111709; 41115603; 41115604,41104206;41121507;41115612;47101516;41111943</t>
  </si>
  <si>
    <t>81141504</t>
  </si>
  <si>
    <t xml:space="preserve">81101706
</t>
  </si>
  <si>
    <t>4</t>
  </si>
  <si>
    <t>24131501</t>
  </si>
  <si>
    <t>5</t>
  </si>
  <si>
    <t>41116104</t>
  </si>
  <si>
    <t>41116116</t>
  </si>
  <si>
    <t>84111603</t>
  </si>
  <si>
    <t>3007327032</t>
  </si>
  <si>
    <t>Desarrollar auditoria interna, visita de acreditacion y pruebas de ensayos de aptitud  para el laboratorio de medidores</t>
  </si>
  <si>
    <t>3005957740</t>
  </si>
  <si>
    <t>jhon.jimenez@essmar.gov.co; 
 alexander.diaz@essmar.gov.co</t>
  </si>
  <si>
    <t>Invitación Pública de Mayor cuantía</t>
  </si>
  <si>
    <t>Contratación Privada Menor Cuantia</t>
  </si>
  <si>
    <t>46151715;44121905;44122101;44111912;44121601;14111514;44111515;44111515;44101809;44122003;31201512;31201512;31201503;31201503,31201512;44122104;44122104;44122104;44122105;44122105;31201610 ;44121905;43201818;43201818;44121615;60121701;44122027;44122027;44122107;44122104;44121702;44121702;44121702;44121902;44121702;60121533;14111822;14111808;60121504;44121708;60121502;44121908;14111530;14111507;14111507;44122012;44122012;31201610;60121306;60121306;44111506;43202101;44121716;41111604;41111604;14111802;44122026;44122010;44122011;44111905;44111907;44121618;46151703;46151703;27112719;31201632;55121606;14121904;14121904;60121118;43211614;43211614;43201827;43201827;44103103;44103103;44103105;44103105;44103105;44103105;55121807;55121807;55121807;44121619;44121506;44121506;44122025;44122025;60121535;44121612;55101503;55101503;55101503;55101503;55101503;55101503;12352310;31162001;44111503;44122012;44103103;44103103;44103103;44103110;44103110;44103110;44121602;60121104;14111704</t>
  </si>
  <si>
    <t>Suministro de elementos de papelería bajo el esquema de monto agotable, para cumplir con el óptimo desempeño de actividades administrativas de la ESSMAR ESP.</t>
  </si>
  <si>
    <t>24111503;47131810;47131502;47131807;47131803;47131812;47131801;47131801;47131618;47131604;47131601;47131611;27112003;27112027;47131909;47131821;47131808;12161902;12161902;12161902;53131608;53131608;47131603;50171707;47131808;47131805;47131830;51102710;51102710;47131608;47131824;47121806;47121804;55121721;47131605;52141515;52141515;24101904;48102010;46181536;51102710;51102710;53131608;52121704;40141742;47121701;51102710;47121701;47131706;47131706;26111702;26111702;47131603;47131808;47131812;47131831;47131701;47131704;52101508;14111705;50161509;50201706;50201709;52151504;52151504;50201710;52151504;48101713;50202301;50201711;48101915;50201707;52152101;48101901;56141602;52151704;52151702;52151703;52151709;52151502;52151502</t>
  </si>
  <si>
    <t>Suministro de elementos de aseo y cafetería bajo el esquema monto agotable, para cumplir con el optimo desempeño de actividades adminsitrativas de la ESSMAR ESP</t>
  </si>
  <si>
    <t>Dumar Enrique Olmos Posada</t>
  </si>
  <si>
    <t>3243565695</t>
  </si>
  <si>
    <t>dumar.olmos@essmar.gov.co</t>
  </si>
  <si>
    <t>Suleidy Amaya Gonzalez</t>
  </si>
  <si>
    <t>Días</t>
  </si>
  <si>
    <t>Prestación de servicios profesionales, asesorando, conceptuando y brindando acompañamiento jurídico en lo contencioso administrativo y laboral de la oficina de capital humano, procesos disciplinarios que adelante la secretaria general de la ESSMAR ESP y ejercer la defensa judicial en los casos que sea necesario o que le sean asignados por la oficina de asuntos jurídicos y de contratación, así como ejercer la defensa ante los entes de control.</t>
  </si>
  <si>
    <t>Prestación de servicios profesionales, asesorando, conceptuando y brindando acompañamiento jurídico para ejercer la defensa judicial en asuntos contencioso administrativos, contractuales y ambientales de la ESSMAR ESP en los casos que sea necesario o que le sean asignados por la oficina de asuntos jurídicos y de contratación, así como ejercer la defensa ante los entes de control y atender asuntos arbitrales.</t>
  </si>
  <si>
    <t>Prestación de servicios profesionales, asesorando, conceptuando y brindando acompañamiento jurídico para ejercer la defensa judicial en asuntos contenciosos administrativos, ambientales de la ESSMAR ESP y defensa ante los entes de control en los casos que sea necesario o que le sean asignados por la oficina de asuntos jurídicos y de contratación y atender asuntos arbitrales.</t>
  </si>
  <si>
    <t>Prestación de servicios profesionales en la gestión de la oficina asesora de asuntos jurídicos y contratación de la ESSMAR ESP.</t>
  </si>
  <si>
    <t>Gloria Rocio Jimenez Rios</t>
  </si>
  <si>
    <t>3116346575</t>
  </si>
  <si>
    <t>Carlos Felipe Sanabria Cabra</t>
  </si>
  <si>
    <t>Fabian Becerra Perez</t>
  </si>
  <si>
    <t>Jorge Hernan Lopez Echeverry</t>
  </si>
  <si>
    <t>Juanita Torres Leon</t>
  </si>
  <si>
    <t>Maria Hinojoza Urquijo</t>
  </si>
  <si>
    <t>Alvaro Mercado Goenaga</t>
  </si>
  <si>
    <t>Andrés Maldonado Valencia</t>
  </si>
  <si>
    <t>Johan Gutierrez Monterrosa</t>
  </si>
  <si>
    <t>Juan Medellin Mora;Wilson Ardila</t>
  </si>
  <si>
    <t>Jhon Jimenez de la Rosa; Alexander Diaz  Durán; Gennyva Carvajal Pulido; Claudia Camargo Moreno; Liunjar Herrera Jimenez</t>
  </si>
  <si>
    <t xml:space="preserve"> Keyla Quintero Bula; Johan Gutierrez Monterrosa; Jhon Jimenez de la Rosa</t>
  </si>
  <si>
    <t>Juan Medellin Arnedo</t>
  </si>
  <si>
    <t>Juan Medellin Arnedo;Ariel Arnedo Movil</t>
  </si>
  <si>
    <t>Marcos Toledo Bolivar</t>
  </si>
  <si>
    <t>Natalia Fernandez Franco;Johan Gutierrez; Jhon Jimenez de la Rosa</t>
  </si>
  <si>
    <t>Lina Diaz Zambrano</t>
  </si>
  <si>
    <t>German Iguarán Romero</t>
  </si>
  <si>
    <t>Victor Zapata Marquez</t>
  </si>
  <si>
    <t xml:space="preserve">Andres Felipe Maya ;Rainer Gonzalez Calero </t>
  </si>
  <si>
    <t>30101815;30101803</t>
  </si>
  <si>
    <t>93141506;93141500</t>
  </si>
  <si>
    <t>80110000;80111500;43231505</t>
  </si>
  <si>
    <t>82141505;82141504;82141503;82121503;82121502;82121504</t>
  </si>
  <si>
    <t>43232802;43201835;43202206</t>
  </si>
  <si>
    <t>43211503; 43211507; 20121445; 39121311; 26121616; 26121632; 43211913; 43222502;
43222634</t>
  </si>
  <si>
    <t>81112501; 43231513; 43233200; 43232200;
43232100; 43232600; 43231507</t>
  </si>
  <si>
    <t>81112300; 81112307; 20121445; 39121311; 43211913; 20121445</t>
  </si>
  <si>
    <t>47101504;47101613;47101607</t>
  </si>
  <si>
    <t>47101504;47101610;47101605</t>
  </si>
  <si>
    <t>71122306;77101505</t>
  </si>
  <si>
    <t>47101539;72121505;78101805</t>
  </si>
  <si>
    <t>78140000;20122842</t>
  </si>
  <si>
    <t>40141700;31162800</t>
  </si>
  <si>
    <t xml:space="preserve">72154056; 70171703
</t>
  </si>
  <si>
    <t xml:space="preserve">40141700; 31162800
</t>
  </si>
  <si>
    <t>20102001; 20102002; 20102101; 20102102; 20102103; 40151501; 40151501; 47101516; 41113600; 41113800; 41114300; 41112401; 41112403; 41112404; 23271400; 23271500; 23271700; 23271401; 23271402; 2327405; 22101500; 22101600; 22101800; 22101602; 22101613; 22101615; 27000000; 26110000; 27000000; 45121521</t>
  </si>
  <si>
    <t>95121641; 40151513</t>
  </si>
  <si>
    <t>2880101601; 80101602; 80101601; 80101602</t>
  </si>
  <si>
    <t>41116107;41116132; 1104924; 41115821; 41115822; 41116011;41116129;41116130;41116131;41116004;41116105;41112239;41121816;41105317;41105331;41106214</t>
  </si>
  <si>
    <t>25101905;25101502</t>
  </si>
  <si>
    <t>25101933;25101611;25101933;72154022;22101801</t>
  </si>
  <si>
    <t>41115327;20122315;60104827;41113601;41113602</t>
  </si>
  <si>
    <t>31251508;32111701;39121107;39121524</t>
  </si>
  <si>
    <t>46182205;46181503</t>
  </si>
  <si>
    <t>81101701;80101504;80161501;80101601;80111604;80121610</t>
  </si>
  <si>
    <t>81101701;80101504;80161501;80101601;80111604; 80121610</t>
  </si>
  <si>
    <t>83101801;83101802;83101803;83101804</t>
  </si>
  <si>
    <t>39111603;39111616</t>
  </si>
  <si>
    <t>72100000;81100000;7611503;80111604</t>
  </si>
  <si>
    <t>32000000;39000000;7611503;80111604</t>
  </si>
  <si>
    <t>32000000;39000000;30000000;7611503;80111604</t>
  </si>
  <si>
    <t>7611503;80111604;72100000;81100000;7611503;80111604</t>
  </si>
  <si>
    <t>DIRECTA</t>
  </si>
  <si>
    <t>Gloria Rocio Jimenez Ríos</t>
  </si>
  <si>
    <t>Contrataciòn Directa</t>
  </si>
  <si>
    <t>febrero</t>
  </si>
  <si>
    <t>Acueducto</t>
  </si>
  <si>
    <t xml:space="preserve">20102001 - 20102002 - 20102101 - 20102102 - 20102103 - 40151501 - 40151501 - 47101516 - 41113600 - 41113800 - 41114300 - 41112401 - 41112403 - 41112404 - 23271400 - 23271500 - 23271700 - 23271401 -23271402 - 2327405 - 22101500 -22101600 -22101800 - 22101602 - 22101613 - 22101615 - 27000000 - 26110000 - 27000000  - 45121521 - </t>
  </si>
  <si>
    <t>Maria Hinojoza</t>
  </si>
  <si>
    <t>Type</t>
  </si>
  <si>
    <t>Future budget state</t>
  </si>
  <si>
    <t>BO (reference)</t>
  </si>
  <si>
    <t>Location</t>
  </si>
  <si>
    <t>Does it comply with the minimum 30% of food purchased from small farmers and local peasant, family and community agriculture producers? (decree 248 of 2021)</t>
  </si>
  <si>
    <t>Are goods and services included that are not related to Article 2.20.1.1.3 of Decree 248 of 2021?</t>
  </si>
  <si>
    <t>UNSPSC Code (each code separated by ;)</t>
  </si>
  <si>
    <t>Description</t>
  </si>
  <si>
    <t>Expected begin date (month)</t>
  </si>
  <si>
    <t>Expected due date for receiving replies (month)</t>
  </si>
  <si>
    <t>Expected duration date (number)</t>
  </si>
  <si>
    <t>Expected duration date (interval: days, months, years)</t>
  </si>
  <si>
    <t>Budget origin</t>
  </si>
  <si>
    <t>Expected total value</t>
  </si>
  <si>
    <t>Expected value in actual budget</t>
  </si>
  <si>
    <t>Future budget required?</t>
  </si>
  <si>
    <t>Responsable name</t>
  </si>
  <si>
    <t>Responsable phone</t>
  </si>
  <si>
    <t>Responsable email</t>
  </si>
  <si>
    <t>NA</t>
  </si>
  <si>
    <t>Prestación de servicios profesionales a la oficina asesora de asuntos jurídicos y de contratación de la empresa de servicios públicos del distrito de santa marta – ESSMAR E.S.P., para asesorar y realizar acompañamiento en la administración y operación de la plataforma secop II y demás plataformas virtuales y transaccionales propias de la gestión del área.</t>
  </si>
  <si>
    <t>Prestación del servicio para la expansión del sistema de medición de captación de río manzanares, de la Empresa de Servicios Públicos del Distrito de Santa Marta.</t>
  </si>
  <si>
    <t>Prestación de servicio para suministro de insumos de necesidades de campañas ambientales (insumos y souvenirs para acompañar las actividades de sensibilización.</t>
  </si>
  <si>
    <t>Suministro de equipo multiparámetro para medición de parámetros físicos químicos como el ph, temperatura, conductividad, salinidad, sólidos totales disueltos y potencial óxido reducción.</t>
  </si>
  <si>
    <t>Suministro de bomba fumigadora de espalda - dosificación de odorizante en contingencias</t>
  </si>
  <si>
    <t>Suministro de sistema de manejo y disminución de carga orgánica en las aguas residuales</t>
  </si>
  <si>
    <t>Prestar el servicio de muestreo y análisis de laboratorio del agua producida para consumo humano, de las aguas crudas, de las aguas residuales domésticas y no domésticas, de las aguas residuales vertidas a la bahía de Santa Marta a través del emisario submarino, de la calidad del aire en la Ebar Norte y de la calidad de los residuos (lodos y estopas) provenientes de las redes de alcantarillado de conformidad con las normas vigentes.</t>
  </si>
  <si>
    <t xml:space="preserve">Prestar el servicio de interventoría del plan de manejo ambiental de la licencia ambiental del emisario submarino de Santa Marta a través de la elaboración de los informes de cumplimiento ambiental (ica),      </t>
  </si>
  <si>
    <t>Prestar el servicio de mantenimiento preventivo y correctivo y transporte de lodos resultantes, mediante la utilización de equipos de succión-presión, con el fin de atender en cualquier tiempo, el área de prestación del servicio de alcantarillado a cargo de la ESSMAR E.S.P. en el Distrito de Santa Marta.</t>
  </si>
  <si>
    <t>Alquiler de equipo cabrestante para realizar mantenimientos preventivos a los colectores del sistema de alcantarillado de la ciudad de Santa Marta a cargo de la ESSMAR E.S.P.</t>
  </si>
  <si>
    <t>Alquiler de tractobomba con el fin de atender las emergencias que se presenten en el área de prestación del servicio de alcantarillado de la ciudad de Santa Marta a cargo de la empresa ESSMAR E.S.P.</t>
  </si>
  <si>
    <t>Adquirir tractobomba con cámara isonora  con el fin de atender las emergencias que se presenten en el área de prestación de servicios de alcantarillado de la ciudad de Santa Marta a cargo de la ESSMAR E.S.P.</t>
  </si>
  <si>
    <t xml:space="preserve">Prestación de servicio de transporte de agua potable a través de vehículos tipo carrotanques sencillos , tractomula y dobletroque con  conductores capacitados para el transporte y distribución de agua apta para el consumo humano, con el fin de atender, en cualquier tiempo, el área de prestación del servicio de acueducto a cargo de la Empresa de Servicios Públicos del Distrito de Santa Marta  ESSMAR E.S.P.     </t>
  </si>
  <si>
    <t>Prestación de servicio de lavado y desinfección de los tanques de almacenamiento de agua potable operados por la empresa de Servicios Públicos del Distrito de Santa Marta ESSMAR ESP</t>
  </si>
  <si>
    <t>Prestación de servicio del mantenimiento de plantas, desarenadores y captaciones para la correcta operación de los sistemas de acueducto y alcantarillado operados por la Empresa de Servicios Públicos del Distrito de Santa Marta ESSMAR E.S.P.</t>
  </si>
  <si>
    <t>Prestación de servicio para el mantenimiento de pozos subterráneos  del  sistema de acueducto ,operados por la empresa de servicios públicos del distrito de santa marta ESSMAR E.S.P.</t>
  </si>
  <si>
    <t>Suministro de materiales, insumos y herramientas  de ferretería , para la operación del  sistema de acueducto, operado por la Empresa de Servicios Públicos del Distrito de Santa Marta ESSMAR E.S.P.</t>
  </si>
  <si>
    <t xml:space="preserve">Suministro de equipos menores  para la operación de acueducto y alcantarillado a cargo de la Empresa de Servicios Públicos del Distrito de Santa Marta ESSMAR E.S.P.    </t>
  </si>
  <si>
    <t>Suministro de bombas tipo sumergibles para la operación del  sistema de acueducto , operados por la Empresa de Servicios Públicos del Distrito de Santa Marta ESSMAR ESP.</t>
  </si>
  <si>
    <t>Suministro de actuadores eléctricos, válvulas y caja de seguridad en red de distribución , para la operación del sistema de acueducto , operados por la Empresa de Servicios Públicos del Distrito de Santa Marta ESSMAR ESP.</t>
  </si>
  <si>
    <t>Prestación de servicios de conservación, mantenimiento y correcta operación de la microcentral hidroeléctrica del rio piedras ubicada en el alto de San Isidro, en la zona rural del Distrito Turístico Cultural e Histórico de Santa Marta.</t>
  </si>
  <si>
    <t>Arrendamiento un área de terreno de aproximadamente de cuarenta y ocho metros cuadrados (48m2), concediendo su uso y goce, el cual hace parte de un lote de mayor extensión conocido como “taller de San Fernando” identificado con número de matrícula inmobiliaria 01-02-0077-003-1000 para que la ESSMAR E.S.P.., por su cuenta y riesgo se encargue del l funcionamiento y operación de la estación de bombeo de agua potable Ebap San Fernando en el Distrito de Santa Marta.</t>
  </si>
  <si>
    <t>El contratista con plena autonomía técnica de su parte se obliga para con la ESSMAR E.S.P. a ceder el uso, goce y explotación de una franja de terreno con una arista de 10x10 metros, ubicado dentro del predio llamado Gaira Golf, municipio de santa marta, para garantizar el adecuado funcionamiento del sistema de acueducto y alcantarillado de la ciudad</t>
  </si>
  <si>
    <t>Suministro de insumos químicos para el tratamiento de agua operados por la Empresa de Servicios Públicos del Distrito de Santa Marta ESSMAR E.S.P.</t>
  </si>
  <si>
    <t>Suministro de insumos químicos para el tratamiento de agua de pozos del sur en la (Ptap pozos) operados por la Empresa de Servicios Públicos del Distrito de Santa Marta ESSMAR E.S.P.</t>
  </si>
  <si>
    <t>Prestación de servicios de mantenimiento preventivo y correctivo a todo el sistemas de cloración operados por la Empresa de Servicios Públicos del Distrito de Santa Marta ESSMAR E.S.P.</t>
  </si>
  <si>
    <t>Prestación de servicio de mantenimiento correctivo y preventivo al parque automotor y maquinaria amarilla operados por la Empresa de Servicios Públicos del Distrito de Santa Marta ESSMAR E.S.P.</t>
  </si>
  <si>
    <t>Prestación de servicio de mantenimiento preventivo y correctivo de las bombas de agua potable y agua residual de la ESSMAR E.S.P.</t>
  </si>
  <si>
    <t>Prestación de servicio de mantenimiento preventivo y correctivo de los variadores de velocidad operados por la Empresa de Servicios Públicos del Distrito de Santa Marta ESSMAR E.S.P.</t>
  </si>
  <si>
    <t>Prestación de servicio de mantenimiento y reparaciones a equipos metalmecánicos operados por la Empresa de Servicios Públicos del Distrito de Santa Marta ESSMAR E.S.P.</t>
  </si>
  <si>
    <t>Prestación de servicio de mantenimiento preventivo y correctivo de los generadores eléctricos operados por la Empresa de Servicios Públicos del Distrito de Santa Marta ESSMAR E.S.P.</t>
  </si>
  <si>
    <t>Prestación de servicio de mantenimiento preventivo transformadores de potencia y de media tensión operados por la Empresa de Servicios Públicos del Distrito de Santa Marta ESSMAR E.S.P.</t>
  </si>
  <si>
    <t>prestación de servicio de suministro de una plataforma y equipos para operación de carrotanques manejados por la Empresa de Servicios Pùblicos del Distrito de Santa Marta ESSMAR E.S.P.</t>
  </si>
  <si>
    <t>Prestación de servicio de suministro de una plataforma y equipos para operación del centro de operaciones manejado por la Empresa de Servicios Públicos del Distrito de Santa Marta ESSMAR E.S.P.</t>
  </si>
  <si>
    <t>Prestación de servicio de suministro plataforma y equipos para operación del centro de control maestro (escada) operados por la Empresa de Servicios Públicos del Distrito de Santa Marta ESSMAR E.S.P.</t>
  </si>
  <si>
    <t>Prestación de servicio de suministro de combustible para la flota automotor y maquinaria operados por la Empresa de Servicios Públicos del Distrito de Santa Marta ESSMAR E.S.P.</t>
  </si>
  <si>
    <t>Suministro de bombas sumergibles tipo lapicero para los pozos profundos del sistema de acueducto de la ESSMAR E.S.P.</t>
  </si>
  <si>
    <t>Suministro de bombas dosificadoras de sustancias químicas para los sistemas de dosificación de hipoclorito de sodio del sistema de acueducto de la ESSMAR E.S.P.</t>
  </si>
  <si>
    <t>PLAN ANUAL DE ADQUISICION DEL AÑO 2023 - ESSMAR 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</si>
</sst>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0_-;\-&quot;$&quot;* #,##0_-;_-&quot;$&quot;* &quot;-&quot;_-;_-@_-"/>
    <numFmt numFmtId="167" formatCode="_-&quot;$&quot;* #,##0.00_-;\-&quot;$&quot;* #,##0.00_-;_-&quot;$&quot;* &quot;-&quot;??_-;_-@_-"/>
  </numFmts>
  <fonts count="22">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sz val="10"/>
      <name val="Arial"/>
      <family val="2"/>
    </font>
    <font>
      <sz val="11"/>
      <color theme="0"/>
      <name val="Calibri"/>
      <family val="2"/>
      <scheme val="minor"/>
    </font>
    <font>
      <sz val="10"/>
      <color theme="1"/>
      <name val="Arial Narrow"/>
      <family val="2"/>
    </font>
    <font>
      <sz val="10"/>
      <color rgb="FF000000"/>
      <name val="Arial Narrow"/>
      <family val="2"/>
    </font>
    <font>
      <sz val="10"/>
      <color rgb="FF000000"/>
      <name val="&quot;Arial Narrow&quot;"/>
    </font>
    <font>
      <sz val="11"/>
      <color rgb="FF000000"/>
      <name val="Arial Narrow"/>
      <family val="2"/>
    </font>
    <font>
      <sz val="11"/>
      <color theme="1"/>
      <name val="Arial Narrow"/>
      <family val="2"/>
    </font>
    <font>
      <sz val="11"/>
      <color theme="1"/>
      <name val="Arial"/>
      <family val="2"/>
    </font>
    <font>
      <sz val="10"/>
      <color theme="10"/>
      <name val="Arial"/>
      <family val="2"/>
    </font>
    <font>
      <sz val="11"/>
      <name val="Arial Narrow"/>
      <family val="2"/>
    </font>
    <font>
      <sz val="11"/>
      <color theme="10"/>
      <name val="Arial Narrow"/>
      <family val="2"/>
    </font>
    <font>
      <sz val="11"/>
      <color rgb="FF0000FF"/>
      <name val="Arial Narrow"/>
      <family val="2"/>
    </font>
    <font>
      <sz val="8"/>
      <color theme="1"/>
      <name val="Verdana"/>
      <family val="2"/>
    </font>
    <font>
      <u/>
      <sz val="11"/>
      <color theme="10"/>
      <name val="Arial Narrow"/>
      <family val="2"/>
    </font>
    <font>
      <sz val="11"/>
      <color theme="1"/>
      <name val="Calibri"/>
      <family val="2"/>
    </font>
  </fonts>
  <fills count="2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patternFill>
    </fill>
    <fill>
      <patternFill patternType="solid">
        <fgColor theme="5" tint="0.59999389629810485"/>
        <bgColor indexed="64"/>
      </patternFill>
    </fill>
    <fill>
      <patternFill patternType="solid">
        <fgColor theme="7" tint="0.39997558519241921"/>
        <bgColor rgb="FFFFFFFF"/>
      </patternFill>
    </fill>
    <fill>
      <patternFill patternType="solid">
        <fgColor theme="0"/>
        <bgColor rgb="FF93C47D"/>
      </patternFill>
    </fill>
    <fill>
      <patternFill patternType="solid">
        <fgColor theme="0"/>
        <bgColor rgb="FFD9EAD3"/>
      </patternFill>
    </fill>
    <fill>
      <patternFill patternType="solid">
        <fgColor theme="0"/>
        <bgColor rgb="FF00FFFF"/>
      </patternFill>
    </fill>
    <fill>
      <patternFill patternType="solid">
        <fgColor theme="0"/>
        <bgColor rgb="FFFFFFFF"/>
      </patternFill>
    </fill>
    <fill>
      <patternFill patternType="solid">
        <fgColor theme="0"/>
        <bgColor rgb="FFFF0000"/>
      </patternFill>
    </fill>
    <fill>
      <patternFill patternType="solid">
        <fgColor theme="0"/>
        <bgColor theme="0"/>
      </patternFill>
    </fill>
    <fill>
      <patternFill patternType="solid">
        <fgColor theme="5" tint="0.59999389629810485"/>
        <bgColor rgb="FFFFFFFF"/>
      </patternFill>
    </fill>
    <fill>
      <patternFill patternType="solid">
        <fgColor rgb="FFFFFFFF"/>
        <bgColor rgb="FFFFFFFF"/>
      </patternFill>
    </fill>
    <fill>
      <patternFill patternType="solid">
        <fgColor theme="0"/>
        <bgColor rgb="FFFFFF00"/>
      </patternFill>
    </fill>
    <fill>
      <patternFill patternType="solid">
        <fgColor theme="2" tint="-0.499984740745262"/>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6">
    <xf numFmtId="0" fontId="0" fillId="0" borderId="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6" fillId="0" borderId="0" applyNumberFormat="0" applyFill="0" applyBorder="0" applyAlignment="0" applyProtection="0"/>
    <xf numFmtId="44" fontId="5" fillId="0" borderId="0" applyFont="0" applyFill="0" applyBorder="0" applyAlignment="0" applyProtection="0"/>
    <xf numFmtId="0" fontId="1" fillId="0" borderId="0"/>
    <xf numFmtId="42" fontId="5" fillId="0" borderId="0" applyFont="0" applyFill="0" applyBorder="0" applyAlignment="0" applyProtection="0"/>
    <xf numFmtId="0" fontId="7" fillId="0" borderId="0"/>
    <xf numFmtId="0" fontId="7" fillId="0" borderId="0"/>
    <xf numFmtId="0" fontId="8" fillId="7" borderId="0" applyNumberFormat="0" applyBorder="0" applyAlignment="0" applyProtection="0"/>
    <xf numFmtId="166" fontId="7" fillId="0" borderId="0" applyFont="0" applyFill="0" applyBorder="0" applyAlignment="0" applyProtection="0"/>
    <xf numFmtId="0" fontId="7" fillId="0" borderId="0"/>
    <xf numFmtId="167" fontId="7" fillId="0" borderId="0" applyFont="0" applyFill="0" applyBorder="0" applyAlignment="0" applyProtection="0"/>
  </cellStyleXfs>
  <cellXfs count="135">
    <xf numFmtId="0" fontId="0" fillId="0" borderId="0" xfId="0"/>
    <xf numFmtId="0" fontId="0" fillId="0" borderId="0" xfId="0" applyProtection="1">
      <protection locked="0"/>
    </xf>
    <xf numFmtId="0" fontId="13" fillId="6" borderId="1" xfId="32" applyFont="1" applyFill="1" applyBorder="1" applyAlignment="1" applyProtection="1">
      <alignment horizontal="left" vertical="top" wrapText="1"/>
      <protection locked="0"/>
    </xf>
    <xf numFmtId="0" fontId="12" fillId="6" borderId="1" xfId="0" applyFont="1" applyFill="1" applyBorder="1" applyAlignment="1">
      <alignment wrapText="1"/>
    </xf>
    <xf numFmtId="0" fontId="16" fillId="6" borderId="1" xfId="31" applyFont="1" applyFill="1" applyBorder="1" applyAlignment="1" applyProtection="1">
      <alignment horizontal="left" vertical="top" wrapText="1"/>
      <protection locked="0"/>
    </xf>
    <xf numFmtId="49" fontId="13" fillId="6" borderId="1" xfId="34" applyNumberFormat="1" applyFont="1" applyFill="1" applyBorder="1" applyAlignment="1">
      <alignment horizontal="left" vertical="center" wrapText="1"/>
    </xf>
    <xf numFmtId="0" fontId="12" fillId="6" borderId="1" xfId="0" applyFont="1" applyFill="1" applyBorder="1" applyAlignment="1" applyProtection="1">
      <alignment horizontal="center" vertical="center" wrapText="1"/>
      <protection locked="0"/>
    </xf>
    <xf numFmtId="49" fontId="13" fillId="6" borderId="1" xfId="13" applyFont="1" applyFill="1" applyBorder="1" applyProtection="1">
      <alignment horizontal="left" vertical="center"/>
      <protection locked="0"/>
    </xf>
    <xf numFmtId="49" fontId="13" fillId="6" borderId="1" xfId="13" applyFont="1" applyFill="1" applyBorder="1" applyAlignment="1" applyProtection="1">
      <alignment horizontal="left" vertical="center" wrapText="1"/>
      <protection locked="0"/>
    </xf>
    <xf numFmtId="49" fontId="13" fillId="6" borderId="1" xfId="13" applyFont="1" applyFill="1" applyBorder="1" applyAlignment="1" applyProtection="1">
      <alignment horizontal="center" vertical="center"/>
      <protection locked="0"/>
    </xf>
    <xf numFmtId="49" fontId="13" fillId="6" borderId="1" xfId="13" applyFont="1" applyFill="1" applyBorder="1" applyAlignment="1" applyProtection="1">
      <alignment horizontal="center" vertical="center" wrapText="1"/>
      <protection locked="0"/>
    </xf>
    <xf numFmtId="0" fontId="14" fillId="0" borderId="0" xfId="0" applyFont="1"/>
    <xf numFmtId="0" fontId="16" fillId="6" borderId="1" xfId="30" applyFont="1" applyFill="1" applyBorder="1" applyAlignment="1">
      <alignment horizontal="left" vertical="center" wrapText="1"/>
    </xf>
    <xf numFmtId="164" fontId="13" fillId="6" borderId="1" xfId="29" applyNumberFormat="1" applyFont="1" applyFill="1" applyBorder="1" applyAlignment="1">
      <alignment vertical="center" wrapText="1"/>
    </xf>
    <xf numFmtId="164" fontId="13" fillId="6" borderId="1" xfId="29" applyNumberFormat="1" applyFont="1" applyFill="1" applyBorder="1" applyAlignment="1">
      <alignment vertical="center"/>
    </xf>
    <xf numFmtId="1" fontId="13" fillId="6" borderId="1" xfId="13" applyNumberFormat="1" applyFont="1" applyFill="1" applyBorder="1" applyProtection="1">
      <alignment horizontal="left" vertical="center"/>
      <protection locked="0"/>
    </xf>
    <xf numFmtId="0" fontId="13" fillId="6" borderId="1" xfId="0" applyFont="1" applyFill="1" applyBorder="1" applyAlignment="1" applyProtection="1">
      <alignment horizontal="left" vertical="center" wrapText="1"/>
      <protection locked="0"/>
    </xf>
    <xf numFmtId="0" fontId="13" fillId="6" borderId="1" xfId="0" applyFont="1" applyFill="1" applyBorder="1" applyAlignment="1" applyProtection="1">
      <alignment horizontal="left" vertical="top" wrapText="1"/>
      <protection locked="0"/>
    </xf>
    <xf numFmtId="0" fontId="12" fillId="6" borderId="1" xfId="0" applyFont="1" applyFill="1" applyBorder="1" applyAlignment="1">
      <alignment vertical="center" wrapText="1"/>
    </xf>
    <xf numFmtId="49" fontId="13" fillId="6" borderId="1" xfId="13" applyFont="1" applyFill="1" applyBorder="1" applyAlignment="1" applyProtection="1">
      <alignment vertical="top" wrapText="1"/>
      <protection locked="0"/>
    </xf>
    <xf numFmtId="0" fontId="13" fillId="6" borderId="1" xfId="0" applyFont="1" applyFill="1" applyBorder="1" applyAlignment="1" applyProtection="1">
      <alignment horizontal="center" vertical="center"/>
      <protection locked="0"/>
    </xf>
    <xf numFmtId="0" fontId="13" fillId="6" borderId="1" xfId="0" applyFont="1" applyFill="1" applyBorder="1" applyAlignment="1" applyProtection="1">
      <alignment horizontal="center" vertical="center" wrapText="1"/>
      <protection locked="0"/>
    </xf>
    <xf numFmtId="0" fontId="16" fillId="6" borderId="1" xfId="0" applyFont="1" applyFill="1" applyBorder="1" applyAlignment="1">
      <alignment wrapText="1"/>
    </xf>
    <xf numFmtId="0" fontId="10" fillId="9" borderId="2"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11" fillId="9" borderId="3" xfId="0" applyFont="1" applyFill="1" applyBorder="1" applyAlignment="1">
      <alignment wrapText="1"/>
    </xf>
    <xf numFmtId="0" fontId="10" fillId="9" borderId="3" xfId="0" applyFont="1" applyFill="1" applyBorder="1" applyAlignment="1">
      <alignment horizontal="center" vertical="center" wrapText="1"/>
    </xf>
    <xf numFmtId="49" fontId="2" fillId="8" borderId="4" xfId="13" applyFill="1" applyBorder="1" applyAlignment="1" applyProtection="1">
      <alignment horizontal="center" vertical="center" wrapText="1"/>
      <protection locked="0"/>
    </xf>
    <xf numFmtId="0" fontId="10" fillId="9" borderId="2" xfId="0" applyFont="1" applyFill="1" applyBorder="1" applyAlignment="1">
      <alignment horizontal="left" vertical="center" wrapText="1"/>
    </xf>
    <xf numFmtId="49" fontId="2" fillId="8" borderId="4" xfId="13" applyFill="1" applyBorder="1" applyAlignment="1" applyProtection="1">
      <alignment horizontal="center" vertical="center"/>
      <protection locked="0"/>
    </xf>
    <xf numFmtId="164" fontId="9" fillId="9" borderId="3" xfId="0" applyNumberFormat="1" applyFont="1" applyFill="1" applyBorder="1" applyAlignment="1">
      <alignment vertical="center" wrapText="1"/>
    </xf>
    <xf numFmtId="0" fontId="12" fillId="6" borderId="1" xfId="0" applyFont="1" applyFill="1" applyBorder="1" applyAlignment="1">
      <alignment horizontal="justify" vertical="center"/>
    </xf>
    <xf numFmtId="0" fontId="13" fillId="6" borderId="1" xfId="13" applyNumberFormat="1" applyFont="1" applyFill="1" applyBorder="1" applyAlignment="1" applyProtection="1">
      <alignment horizontal="center" vertical="center"/>
      <protection locked="0"/>
    </xf>
    <xf numFmtId="0" fontId="13" fillId="6" borderId="1" xfId="0" applyFont="1" applyFill="1" applyBorder="1"/>
    <xf numFmtId="0" fontId="13" fillId="6" borderId="1" xfId="0" applyFont="1" applyFill="1" applyBorder="1" applyAlignment="1" applyProtection="1">
      <alignment horizontal="center"/>
      <protection locked="0"/>
    </xf>
    <xf numFmtId="164" fontId="13" fillId="6" borderId="1" xfId="0" applyNumberFormat="1" applyFont="1" applyFill="1" applyBorder="1" applyProtection="1">
      <protection locked="0"/>
    </xf>
    <xf numFmtId="0" fontId="13" fillId="6" borderId="1" xfId="0" applyFont="1" applyFill="1" applyBorder="1" applyProtection="1">
      <protection locked="0"/>
    </xf>
    <xf numFmtId="0" fontId="13" fillId="6" borderId="1" xfId="0" applyFont="1" applyFill="1" applyBorder="1" applyAlignment="1" applyProtection="1">
      <alignment vertical="top" wrapText="1"/>
      <protection locked="0"/>
    </xf>
    <xf numFmtId="0" fontId="12" fillId="6" borderId="1" xfId="0" applyFont="1" applyFill="1" applyBorder="1"/>
    <xf numFmtId="0" fontId="13" fillId="6" borderId="1" xfId="0" applyFont="1" applyFill="1" applyBorder="1" applyAlignment="1" applyProtection="1">
      <alignment vertical="center" wrapText="1"/>
      <protection locked="0"/>
    </xf>
    <xf numFmtId="0" fontId="12" fillId="13" borderId="1" xfId="0" applyFont="1" applyFill="1" applyBorder="1" applyAlignment="1">
      <alignment horizontal="center" vertical="center" wrapText="1"/>
    </xf>
    <xf numFmtId="0" fontId="12" fillId="13" borderId="1" xfId="0" applyFont="1" applyFill="1" applyBorder="1" applyAlignment="1">
      <alignment horizontal="center" wrapText="1"/>
    </xf>
    <xf numFmtId="0" fontId="13" fillId="6" borderId="1" xfId="0" applyFont="1" applyFill="1" applyBorder="1" applyAlignment="1">
      <alignment horizontal="left" vertical="center" wrapText="1"/>
    </xf>
    <xf numFmtId="49" fontId="13" fillId="13" borderId="1" xfId="0" applyNumberFormat="1" applyFont="1" applyFill="1" applyBorder="1" applyAlignment="1">
      <alignment horizontal="center" vertical="center" wrapText="1"/>
    </xf>
    <xf numFmtId="164" fontId="13" fillId="13" borderId="1" xfId="0" applyNumberFormat="1" applyFont="1" applyFill="1" applyBorder="1" applyAlignment="1">
      <alignment vertical="center" wrapText="1"/>
    </xf>
    <xf numFmtId="0" fontId="13" fillId="6" borderId="1" xfId="0" applyFont="1" applyFill="1" applyBorder="1" applyAlignment="1">
      <alignment horizontal="center" wrapText="1"/>
    </xf>
    <xf numFmtId="0" fontId="13" fillId="13"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3" borderId="1" xfId="0" applyFont="1" applyFill="1" applyBorder="1" applyAlignment="1">
      <alignment horizontal="left" vertical="center" wrapText="1"/>
    </xf>
    <xf numFmtId="0" fontId="13" fillId="13" borderId="1" xfId="0" applyFont="1" applyFill="1" applyBorder="1" applyAlignment="1">
      <alignment vertical="center" wrapText="1"/>
    </xf>
    <xf numFmtId="0" fontId="12" fillId="13" borderId="1" xfId="0" applyFont="1" applyFill="1" applyBorder="1" applyAlignment="1">
      <alignment wrapText="1"/>
    </xf>
    <xf numFmtId="0" fontId="12" fillId="13" borderId="1" xfId="0" applyFont="1" applyFill="1" applyBorder="1" applyAlignment="1">
      <alignment horizontal="left" vertical="center" wrapText="1"/>
    </xf>
    <xf numFmtId="49" fontId="13" fillId="10" borderId="1" xfId="0" applyNumberFormat="1" applyFont="1" applyFill="1" applyBorder="1" applyAlignment="1">
      <alignment horizontal="left" vertical="center"/>
    </xf>
    <xf numFmtId="49" fontId="13" fillId="10" borderId="1" xfId="0" applyNumberFormat="1" applyFont="1" applyFill="1" applyBorder="1" applyAlignment="1">
      <alignment horizontal="left" vertical="center" wrapText="1"/>
    </xf>
    <xf numFmtId="49" fontId="13" fillId="10" borderId="1" xfId="0" applyNumberFormat="1" applyFont="1" applyFill="1" applyBorder="1" applyAlignment="1">
      <alignment horizontal="center" vertical="center"/>
    </xf>
    <xf numFmtId="49" fontId="13" fillId="11" borderId="1" xfId="0" applyNumberFormat="1" applyFont="1" applyFill="1" applyBorder="1" applyAlignment="1">
      <alignment horizontal="left" vertical="center" wrapText="1"/>
    </xf>
    <xf numFmtId="49" fontId="13" fillId="11" borderId="1" xfId="0" applyNumberFormat="1" applyFont="1" applyFill="1" applyBorder="1" applyAlignment="1">
      <alignment horizontal="center" vertical="center"/>
    </xf>
    <xf numFmtId="49" fontId="13" fillId="11" borderId="1" xfId="0" applyNumberFormat="1" applyFont="1" applyFill="1" applyBorder="1" applyAlignment="1">
      <alignment horizontal="left" vertical="center"/>
    </xf>
    <xf numFmtId="49" fontId="12" fillId="11" borderId="1" xfId="0" applyNumberFormat="1" applyFont="1" applyFill="1" applyBorder="1" applyAlignment="1">
      <alignment horizontal="center" vertical="center" wrapText="1"/>
    </xf>
    <xf numFmtId="49" fontId="12" fillId="11" borderId="1" xfId="0" applyNumberFormat="1" applyFont="1" applyFill="1" applyBorder="1" applyAlignment="1">
      <alignment horizontal="center" vertical="center"/>
    </xf>
    <xf numFmtId="49" fontId="13" fillId="12" borderId="1" xfId="0" applyNumberFormat="1" applyFont="1" applyFill="1" applyBorder="1" applyAlignment="1">
      <alignment horizontal="left" vertical="center"/>
    </xf>
    <xf numFmtId="49" fontId="16" fillId="10" borderId="1" xfId="0" applyNumberFormat="1" applyFont="1" applyFill="1" applyBorder="1" applyAlignment="1">
      <alignment horizontal="left" vertical="center" wrapText="1"/>
    </xf>
    <xf numFmtId="49" fontId="13" fillId="12" borderId="1" xfId="0" applyNumberFormat="1" applyFont="1" applyFill="1" applyBorder="1" applyAlignment="1">
      <alignment horizontal="left" vertical="center" wrapText="1"/>
    </xf>
    <xf numFmtId="49" fontId="13" fillId="12" borderId="1" xfId="0" applyNumberFormat="1" applyFont="1" applyFill="1" applyBorder="1" applyAlignment="1">
      <alignment horizontal="center" vertical="center"/>
    </xf>
    <xf numFmtId="49" fontId="13" fillId="6" borderId="1" xfId="0" applyNumberFormat="1" applyFont="1" applyFill="1" applyBorder="1" applyAlignment="1">
      <alignment horizontal="left" vertical="center" wrapText="1"/>
    </xf>
    <xf numFmtId="49" fontId="13" fillId="6" borderId="1" xfId="0" applyNumberFormat="1" applyFont="1" applyFill="1" applyBorder="1" applyAlignment="1">
      <alignment horizontal="center" vertical="center"/>
    </xf>
    <xf numFmtId="49" fontId="13" fillId="6" borderId="1" xfId="0" applyNumberFormat="1" applyFont="1" applyFill="1" applyBorder="1" applyAlignment="1">
      <alignment horizontal="left" vertical="center"/>
    </xf>
    <xf numFmtId="49" fontId="16" fillId="6" borderId="1" xfId="0" applyNumberFormat="1" applyFont="1" applyFill="1" applyBorder="1" applyAlignment="1">
      <alignment horizontal="left" vertical="center" wrapText="1"/>
    </xf>
    <xf numFmtId="164" fontId="13" fillId="6" borderId="1" xfId="27" applyNumberFormat="1" applyFont="1" applyFill="1" applyBorder="1" applyAlignment="1" applyProtection="1">
      <alignment horizontal="right" vertical="center"/>
      <protection locked="0"/>
    </xf>
    <xf numFmtId="0" fontId="13" fillId="6" borderId="1" xfId="0" applyFont="1" applyFill="1" applyBorder="1" applyAlignment="1">
      <alignment vertical="top" wrapText="1"/>
    </xf>
    <xf numFmtId="49" fontId="17" fillId="6" borderId="1" xfId="26" applyNumberFormat="1" applyFont="1" applyFill="1" applyBorder="1" applyAlignment="1" applyProtection="1">
      <alignment vertical="center"/>
      <protection locked="0"/>
    </xf>
    <xf numFmtId="49" fontId="17" fillId="6" borderId="1" xfId="26" applyNumberFormat="1" applyFont="1" applyFill="1" applyBorder="1" applyAlignment="1" applyProtection="1">
      <alignment vertical="center" wrapText="1"/>
      <protection locked="0"/>
    </xf>
    <xf numFmtId="0" fontId="17" fillId="6" borderId="1" xfId="26" applyFont="1" applyFill="1" applyBorder="1" applyAlignment="1" applyProtection="1">
      <protection locked="0"/>
    </xf>
    <xf numFmtId="0" fontId="12" fillId="13" borderId="1" xfId="0" applyFont="1" applyFill="1" applyBorder="1"/>
    <xf numFmtId="49" fontId="13" fillId="10" borderId="1" xfId="0" applyNumberFormat="1" applyFont="1" applyFill="1" applyBorder="1" applyAlignment="1">
      <alignment vertical="center"/>
    </xf>
    <xf numFmtId="49" fontId="18" fillId="11" borderId="1" xfId="0" applyNumberFormat="1" applyFont="1" applyFill="1" applyBorder="1" applyAlignment="1">
      <alignment vertical="center" wrapText="1"/>
    </xf>
    <xf numFmtId="49" fontId="13" fillId="10" borderId="1" xfId="0" applyNumberFormat="1" applyFont="1" applyFill="1" applyBorder="1" applyAlignment="1">
      <alignment vertical="center" wrapText="1"/>
    </xf>
    <xf numFmtId="49" fontId="18" fillId="12" borderId="1" xfId="0" applyNumberFormat="1" applyFont="1" applyFill="1" applyBorder="1" applyAlignment="1">
      <alignment vertical="center"/>
    </xf>
    <xf numFmtId="49" fontId="13" fillId="6" borderId="1" xfId="0" applyNumberFormat="1" applyFont="1" applyFill="1" applyBorder="1" applyAlignment="1">
      <alignment vertical="center"/>
    </xf>
    <xf numFmtId="49" fontId="15" fillId="13" borderId="1" xfId="26" applyNumberFormat="1" applyFont="1" applyFill="1" applyBorder="1" applyAlignment="1">
      <alignment vertical="center" wrapText="1"/>
    </xf>
    <xf numFmtId="0" fontId="16" fillId="6" borderId="1" xfId="31" applyFont="1" applyFill="1" applyBorder="1" applyAlignment="1">
      <alignment horizontal="left"/>
    </xf>
    <xf numFmtId="0" fontId="12" fillId="6" borderId="1" xfId="0" applyFont="1" applyFill="1" applyBorder="1" applyAlignment="1">
      <alignment horizontal="left" vertical="center" wrapText="1"/>
    </xf>
    <xf numFmtId="0" fontId="13" fillId="6" borderId="1" xfId="0" applyFont="1" applyFill="1" applyBorder="1" applyAlignment="1" applyProtection="1">
      <alignment horizontal="left"/>
      <protection locked="0"/>
    </xf>
    <xf numFmtId="0" fontId="12" fillId="13" borderId="1" xfId="0" applyFont="1" applyFill="1" applyBorder="1" applyAlignment="1">
      <alignment horizontal="left"/>
    </xf>
    <xf numFmtId="0" fontId="12" fillId="13" borderId="1" xfId="0" applyFont="1" applyFill="1" applyBorder="1" applyAlignment="1">
      <alignment horizontal="left" vertical="center"/>
    </xf>
    <xf numFmtId="0" fontId="13" fillId="13" borderId="1" xfId="0" applyFont="1" applyFill="1" applyBorder="1" applyAlignment="1">
      <alignment horizontal="left"/>
    </xf>
    <xf numFmtId="49" fontId="13" fillId="13" borderId="1" xfId="0" applyNumberFormat="1" applyFont="1" applyFill="1" applyBorder="1" applyAlignment="1">
      <alignment horizontal="left" vertical="center" wrapText="1"/>
    </xf>
    <xf numFmtId="49" fontId="13" fillId="14" borderId="1" xfId="0" applyNumberFormat="1" applyFont="1" applyFill="1" applyBorder="1" applyAlignment="1">
      <alignment horizontal="left" vertical="center" wrapText="1"/>
    </xf>
    <xf numFmtId="49" fontId="13" fillId="6" borderId="1" xfId="13" applyFont="1" applyFill="1" applyBorder="1" applyAlignment="1" applyProtection="1">
      <alignment horizontal="left" vertical="top" wrapText="1"/>
      <protection locked="0"/>
    </xf>
    <xf numFmtId="164" fontId="13" fillId="6" borderId="1" xfId="27" applyNumberFormat="1" applyFont="1" applyFill="1" applyBorder="1" applyAlignment="1">
      <alignment horizontal="right" vertical="center"/>
    </xf>
    <xf numFmtId="164" fontId="16" fillId="6" borderId="1" xfId="35" applyNumberFormat="1" applyFont="1" applyFill="1" applyBorder="1" applyAlignment="1">
      <alignment horizontal="right" vertical="center"/>
    </xf>
    <xf numFmtId="164" fontId="13" fillId="13" borderId="1" xfId="0" applyNumberFormat="1" applyFont="1" applyFill="1" applyBorder="1" applyAlignment="1">
      <alignment horizontal="right" vertical="center" wrapText="1"/>
    </xf>
    <xf numFmtId="164" fontId="13" fillId="6" borderId="1" xfId="0" applyNumberFormat="1" applyFont="1" applyFill="1" applyBorder="1" applyAlignment="1" applyProtection="1">
      <alignment horizontal="right"/>
      <protection locked="0"/>
    </xf>
    <xf numFmtId="164" fontId="13" fillId="10" borderId="1" xfId="0" applyNumberFormat="1" applyFont="1" applyFill="1" applyBorder="1" applyAlignment="1">
      <alignment horizontal="right" vertical="center"/>
    </xf>
    <xf numFmtId="164" fontId="13" fillId="11" borderId="1" xfId="0" applyNumberFormat="1" applyFont="1" applyFill="1" applyBorder="1" applyAlignment="1">
      <alignment horizontal="right" vertical="center"/>
    </xf>
    <xf numFmtId="164" fontId="13" fillId="12" borderId="1" xfId="0" applyNumberFormat="1" applyFont="1" applyFill="1" applyBorder="1" applyAlignment="1">
      <alignment horizontal="right" vertical="center"/>
    </xf>
    <xf numFmtId="164" fontId="13" fillId="6" borderId="1" xfId="0" applyNumberFormat="1" applyFont="1" applyFill="1" applyBorder="1" applyAlignment="1">
      <alignment horizontal="right" vertical="center"/>
    </xf>
    <xf numFmtId="164" fontId="13" fillId="6" borderId="1" xfId="0" applyNumberFormat="1" applyFont="1" applyFill="1" applyBorder="1" applyAlignment="1" applyProtection="1">
      <alignment horizontal="right" vertical="center"/>
      <protection locked="0"/>
    </xf>
    <xf numFmtId="164" fontId="13" fillId="16" borderId="1" xfId="0" applyNumberFormat="1" applyFont="1" applyFill="1" applyBorder="1" applyAlignment="1">
      <alignment horizontal="right" vertical="center" wrapText="1"/>
    </xf>
    <xf numFmtId="164" fontId="13" fillId="6" borderId="1" xfId="2" applyFont="1" applyFill="1" applyBorder="1" applyAlignment="1" applyProtection="1">
      <alignment horizontal="right"/>
      <protection locked="0"/>
    </xf>
    <xf numFmtId="164" fontId="13" fillId="6" borderId="1" xfId="2" applyFont="1" applyFill="1" applyBorder="1" applyProtection="1">
      <protection locked="0"/>
    </xf>
    <xf numFmtId="164" fontId="13" fillId="6" borderId="1" xfId="2" applyFont="1" applyFill="1" applyBorder="1" applyAlignment="1" applyProtection="1">
      <alignment vertical="center" wrapText="1"/>
      <protection locked="0"/>
    </xf>
    <xf numFmtId="164" fontId="13" fillId="6" borderId="1" xfId="2" applyFont="1" applyFill="1" applyBorder="1" applyAlignment="1" applyProtection="1">
      <alignment horizontal="center" vertical="center"/>
      <protection locked="0"/>
    </xf>
    <xf numFmtId="164" fontId="13" fillId="6" borderId="1" xfId="2" applyFont="1" applyFill="1" applyBorder="1" applyAlignment="1" applyProtection="1">
      <alignment horizontal="right" vertical="center"/>
      <protection locked="0"/>
    </xf>
    <xf numFmtId="0" fontId="12" fillId="13" borderId="1" xfId="0" applyFont="1" applyFill="1" applyBorder="1" applyAlignment="1">
      <alignment horizontal="center"/>
    </xf>
    <xf numFmtId="0" fontId="12" fillId="13" borderId="1" xfId="0" applyFont="1" applyFill="1" applyBorder="1" applyAlignment="1">
      <alignment horizontal="center" vertical="center"/>
    </xf>
    <xf numFmtId="0" fontId="13" fillId="13" borderId="1" xfId="0" applyFont="1" applyFill="1" applyBorder="1" applyAlignment="1">
      <alignment horizontal="center"/>
    </xf>
    <xf numFmtId="0" fontId="12" fillId="18" borderId="1" xfId="0" applyFont="1" applyFill="1" applyBorder="1" applyAlignment="1">
      <alignment horizontal="center" vertical="center" wrapText="1"/>
    </xf>
    <xf numFmtId="0" fontId="12" fillId="18" borderId="1" xfId="0" applyFont="1" applyFill="1" applyBorder="1" applyAlignment="1">
      <alignment wrapText="1"/>
    </xf>
    <xf numFmtId="0" fontId="12" fillId="18" borderId="1" xfId="0" applyFont="1" applyFill="1" applyBorder="1" applyAlignment="1">
      <alignment horizontal="left" vertical="center" wrapText="1"/>
    </xf>
    <xf numFmtId="44" fontId="13" fillId="6" borderId="1" xfId="27" applyFont="1" applyFill="1" applyBorder="1" applyAlignment="1" applyProtection="1">
      <alignment horizontal="left" vertical="center"/>
      <protection locked="0"/>
    </xf>
    <xf numFmtId="49" fontId="20" fillId="6" borderId="1" xfId="26" applyNumberFormat="1" applyFont="1" applyFill="1" applyBorder="1" applyAlignment="1" applyProtection="1">
      <alignment horizontal="left" vertical="center"/>
      <protection locked="0"/>
    </xf>
    <xf numFmtId="164" fontId="13" fillId="18" borderId="1" xfId="0" applyNumberFormat="1" applyFont="1" applyFill="1" applyBorder="1" applyAlignment="1">
      <alignment horizontal="right"/>
    </xf>
    <xf numFmtId="0" fontId="13" fillId="18" borderId="1" xfId="0" applyFont="1" applyFill="1" applyBorder="1" applyAlignment="1">
      <alignment horizontal="center" vertical="center" wrapText="1"/>
    </xf>
    <xf numFmtId="164" fontId="13" fillId="18" borderId="1" xfId="0" applyNumberFormat="1" applyFont="1" applyFill="1" applyBorder="1" applyAlignment="1">
      <alignment horizontal="right" wrapText="1"/>
    </xf>
    <xf numFmtId="0" fontId="3" fillId="3" borderId="1" xfId="7" applyBorder="1" applyProtection="1">
      <alignment horizontal="center" vertical="center"/>
    </xf>
    <xf numFmtId="0" fontId="14" fillId="0" borderId="1" xfId="0" applyFont="1" applyBorder="1" applyProtection="1">
      <protection locked="0"/>
    </xf>
    <xf numFmtId="0" fontId="14" fillId="0" borderId="1" xfId="0" applyFont="1" applyBorder="1"/>
    <xf numFmtId="0" fontId="0" fillId="0" borderId="1" xfId="0" applyBorder="1" applyProtection="1">
      <protection locked="0"/>
    </xf>
    <xf numFmtId="0" fontId="0" fillId="0" borderId="1" xfId="0" applyBorder="1"/>
    <xf numFmtId="49" fontId="19" fillId="0" borderId="1" xfId="13" applyFont="1" applyBorder="1" applyProtection="1">
      <alignment horizontal="left" vertical="center"/>
      <protection locked="0"/>
    </xf>
    <xf numFmtId="0" fontId="9" fillId="17" borderId="1" xfId="0" applyFont="1" applyFill="1" applyBorder="1" applyAlignment="1">
      <alignment horizontal="center" vertical="center" wrapText="1"/>
    </xf>
    <xf numFmtId="49" fontId="9" fillId="17" borderId="1" xfId="0" applyNumberFormat="1"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18" borderId="1" xfId="0" applyFont="1" applyFill="1" applyBorder="1" applyAlignment="1">
      <alignment horizontal="center" vertical="center" wrapText="1"/>
    </xf>
    <xf numFmtId="164" fontId="0" fillId="0" borderId="0" xfId="0" applyNumberFormat="1" applyProtection="1">
      <protection locked="0"/>
    </xf>
    <xf numFmtId="3" fontId="0" fillId="0" borderId="0" xfId="0" applyNumberFormat="1" applyProtection="1">
      <protection locked="0"/>
    </xf>
    <xf numFmtId="164" fontId="13" fillId="6" borderId="1" xfId="2" applyFont="1" applyFill="1" applyBorder="1" applyAlignment="1" applyProtection="1">
      <alignment vertical="center"/>
      <protection locked="0"/>
    </xf>
    <xf numFmtId="164" fontId="13" fillId="6" borderId="1" xfId="27" applyNumberFormat="1" applyFont="1" applyFill="1" applyBorder="1" applyAlignment="1" applyProtection="1">
      <alignment vertical="center"/>
      <protection locked="0"/>
    </xf>
    <xf numFmtId="49" fontId="6" fillId="6" borderId="1" xfId="26" applyNumberFormat="1" applyFill="1" applyBorder="1" applyAlignment="1" applyProtection="1">
      <alignment vertical="center"/>
      <protection locked="0"/>
    </xf>
    <xf numFmtId="0" fontId="21" fillId="0" borderId="0" xfId="0" applyFont="1" applyAlignment="1">
      <alignment vertical="center"/>
    </xf>
    <xf numFmtId="0" fontId="4" fillId="19" borderId="5" xfId="6" applyFill="1" applyBorder="1" applyAlignment="1" applyProtection="1">
      <alignment horizontal="center" vertical="center"/>
    </xf>
    <xf numFmtId="0" fontId="4" fillId="19" borderId="6" xfId="6" applyFill="1" applyBorder="1" applyAlignment="1" applyProtection="1">
      <alignment horizontal="center" vertical="center"/>
    </xf>
    <xf numFmtId="0" fontId="4" fillId="19" borderId="7" xfId="6" applyFill="1" applyBorder="1" applyAlignment="1" applyProtection="1">
      <alignment horizontal="center" vertical="center"/>
    </xf>
  </cellXfs>
  <cellStyles count="36">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Énfasis1" xfId="32" builtinId="29"/>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Hipervínculo" xfId="26" builtinId="8"/>
    <cellStyle name="MainTitle" xfId="6" xr:uid="{00000000-0005-0000-0000-000006000000}"/>
    <cellStyle name="Moneda" xfId="27" builtinId="4"/>
    <cellStyle name="Moneda [0]" xfId="29" builtinId="7"/>
    <cellStyle name="Moneda [0] 4" xfId="33" xr:uid="{E5578C42-57B0-4A7D-B4D7-B04878A6A7E3}"/>
    <cellStyle name="Moneda 2" xfId="35" xr:uid="{E5059DC4-F651-4286-9A0E-67F5942ECA56}"/>
    <cellStyle name="Normal" xfId="0" builtinId="0"/>
    <cellStyle name="Normal 2" xfId="28" xr:uid="{8439FA24-98F0-4C52-BDBA-5692A4154AB6}"/>
    <cellStyle name="Normal 2 2" xfId="30" xr:uid="{3C6EBB4D-75BD-4AAE-BB7B-8F20DA1C90F6}"/>
    <cellStyle name="Normal 2 3" xfId="34" xr:uid="{38BCEE52-FFBE-4F8B-A737-B503D059E007}"/>
    <cellStyle name="Normal 6" xfId="31" xr:uid="{03645867-B8E7-460F-A692-2E0FE1634BD8}"/>
    <cellStyle name="Numeric" xfId="19" xr:uid="{00000000-0005-0000-0000-000013000000}"/>
    <cellStyle name="NumericWithBorder" xfId="23" xr:uid="{00000000-0005-0000-0000-000017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Rainer.gonzalezcalero@essmar.gov.co" TargetMode="External"/><Relationship Id="rId21" Type="http://schemas.openxmlformats.org/officeDocument/2006/relationships/hyperlink" Target="mailto:Rainer.gonzalezcalero@essmar.gov.co" TargetMode="External"/><Relationship Id="rId42" Type="http://schemas.openxmlformats.org/officeDocument/2006/relationships/hyperlink" Target="mailto:jorge.lopez@essmar.gov.co" TargetMode="External"/><Relationship Id="rId47" Type="http://schemas.openxmlformats.org/officeDocument/2006/relationships/hyperlink" Target="mailto:misael.araujo@essmar.gov.co" TargetMode="External"/><Relationship Id="rId63" Type="http://schemas.openxmlformats.org/officeDocument/2006/relationships/hyperlink" Target="mailto:suleidy.amaya@essmar.gov.co" TargetMode="External"/><Relationship Id="rId68" Type="http://schemas.openxmlformats.org/officeDocument/2006/relationships/hyperlink" Target="mailto:suleidy.amaya@essmar.gov.co" TargetMode="External"/><Relationship Id="rId84" Type="http://schemas.openxmlformats.org/officeDocument/2006/relationships/hyperlink" Target="mailto:jhon.jimenez@essmar.gov.co" TargetMode="External"/><Relationship Id="rId89" Type="http://schemas.openxmlformats.org/officeDocument/2006/relationships/hyperlink" Target="mailto:dumar.olmos@essmar.gov.co" TargetMode="External"/><Relationship Id="rId16" Type="http://schemas.openxmlformats.org/officeDocument/2006/relationships/hyperlink" Target="mailto:Rainer.gonzalezcalero@essmar.gov.co" TargetMode="External"/><Relationship Id="rId11" Type="http://schemas.openxmlformats.org/officeDocument/2006/relationships/hyperlink" Target="mailto:Rainer.gonzalezcalero@essmar.gov.co" TargetMode="External"/><Relationship Id="rId32" Type="http://schemas.openxmlformats.org/officeDocument/2006/relationships/hyperlink" Target="mailto:anderson.guzman@essmar.gov.co" TargetMode="External"/><Relationship Id="rId37" Type="http://schemas.openxmlformats.org/officeDocument/2006/relationships/hyperlink" Target="mailto:anderson.guzman@essmar.gov.co" TargetMode="External"/><Relationship Id="rId53" Type="http://schemas.openxmlformats.org/officeDocument/2006/relationships/hyperlink" Target="mailto:misael.araujo@essmar.gov.co" TargetMode="External"/><Relationship Id="rId58" Type="http://schemas.openxmlformats.org/officeDocument/2006/relationships/hyperlink" Target="mailto:misael.araujo@essmar.gov.co" TargetMode="External"/><Relationship Id="rId74" Type="http://schemas.openxmlformats.org/officeDocument/2006/relationships/hyperlink" Target="mailto:edgar.aaron@essmar.gov.co" TargetMode="External"/><Relationship Id="rId79" Type="http://schemas.openxmlformats.org/officeDocument/2006/relationships/hyperlink" Target="mailto:edgar.aaron@essmar.gov.co" TargetMode="External"/><Relationship Id="rId5" Type="http://schemas.openxmlformats.org/officeDocument/2006/relationships/hyperlink" Target="mailto:Rainer.gonzalezcalero@essmar.gov.co" TargetMode="External"/><Relationship Id="rId90" Type="http://schemas.openxmlformats.org/officeDocument/2006/relationships/hyperlink" Target="mailto:dumar.olmos@essmar.gov.co" TargetMode="External"/><Relationship Id="rId22" Type="http://schemas.openxmlformats.org/officeDocument/2006/relationships/hyperlink" Target="mailto:Rainer.gonzalezcalero@essmar.gov.co" TargetMode="External"/><Relationship Id="rId27" Type="http://schemas.openxmlformats.org/officeDocument/2006/relationships/hyperlink" Target="mailto:Rainer.gonzalezcalero@essmar.gov.co" TargetMode="External"/><Relationship Id="rId43" Type="http://schemas.openxmlformats.org/officeDocument/2006/relationships/hyperlink" Target="mailto:misael.araujo@essmar.gov.co" TargetMode="External"/><Relationship Id="rId48" Type="http://schemas.openxmlformats.org/officeDocument/2006/relationships/hyperlink" Target="mailto:misael.araujo@essmar.gov.co" TargetMode="External"/><Relationship Id="rId64" Type="http://schemas.openxmlformats.org/officeDocument/2006/relationships/hyperlink" Target="mailto:suleidy.amaya@essmar.gov.co" TargetMode="External"/><Relationship Id="rId69" Type="http://schemas.openxmlformats.org/officeDocument/2006/relationships/hyperlink" Target="mailto:suleidy.amaya@essmar.gov.co" TargetMode="External"/><Relationship Id="rId8" Type="http://schemas.openxmlformats.org/officeDocument/2006/relationships/hyperlink" Target="mailto:Rainer.gonzalezcalero@essmar.gov.co" TargetMode="External"/><Relationship Id="rId51" Type="http://schemas.openxmlformats.org/officeDocument/2006/relationships/hyperlink" Target="mailto:misael.araujo@essmar.gov.co" TargetMode="External"/><Relationship Id="rId72" Type="http://schemas.openxmlformats.org/officeDocument/2006/relationships/hyperlink" Target="mailto:juliana.cepeda@essmar.gov.co" TargetMode="External"/><Relationship Id="rId80" Type="http://schemas.openxmlformats.org/officeDocument/2006/relationships/hyperlink" Target="mailto:lina.diaz@essmar.gov.co" TargetMode="External"/><Relationship Id="rId85" Type="http://schemas.openxmlformats.org/officeDocument/2006/relationships/hyperlink" Target="mailto:gloria.jimenez@essmar.gov.co" TargetMode="External"/><Relationship Id="rId93" Type="http://schemas.openxmlformats.org/officeDocument/2006/relationships/hyperlink" Target="mailto:gloria.jimenez@essmar.gov.co" TargetMode="External"/><Relationship Id="rId3" Type="http://schemas.openxmlformats.org/officeDocument/2006/relationships/hyperlink" Target="mailto:Rainer.gonzalezcalero@essmar.gov.co" TargetMode="External"/><Relationship Id="rId12" Type="http://schemas.openxmlformats.org/officeDocument/2006/relationships/hyperlink" Target="mailto:Rainer.gonzalezcalero@essmar.gov.co" TargetMode="External"/><Relationship Id="rId17" Type="http://schemas.openxmlformats.org/officeDocument/2006/relationships/hyperlink" Target="mailto:Rainer.gonzalezcalero@essmar.gov.co" TargetMode="External"/><Relationship Id="rId25" Type="http://schemas.openxmlformats.org/officeDocument/2006/relationships/hyperlink" Target="mailto:Rainer.gonzalezcalero@essmar.gov.co" TargetMode="External"/><Relationship Id="rId33" Type="http://schemas.openxmlformats.org/officeDocument/2006/relationships/hyperlink" Target="mailto:anderson.guzman@essmar.gov.co" TargetMode="External"/><Relationship Id="rId38" Type="http://schemas.openxmlformats.org/officeDocument/2006/relationships/hyperlink" Target="mailto:anderson.guzman@essmar.gov.co" TargetMode="External"/><Relationship Id="rId46" Type="http://schemas.openxmlformats.org/officeDocument/2006/relationships/hyperlink" Target="mailto:misael.araujo@essmar.gov.co" TargetMode="External"/><Relationship Id="rId59" Type="http://schemas.openxmlformats.org/officeDocument/2006/relationships/hyperlink" Target="mailto:misael.araujo@essmar.gov.co" TargetMode="External"/><Relationship Id="rId67" Type="http://schemas.openxmlformats.org/officeDocument/2006/relationships/hyperlink" Target="mailto:suleidy.amaya@essmar.gov.co" TargetMode="External"/><Relationship Id="rId20" Type="http://schemas.openxmlformats.org/officeDocument/2006/relationships/hyperlink" Target="mailto:Rainer.gonzalezcalero@essmar.gov.co" TargetMode="External"/><Relationship Id="rId41" Type="http://schemas.openxmlformats.org/officeDocument/2006/relationships/hyperlink" Target="mailto:jorge.lopez@essmar.gov.co" TargetMode="External"/><Relationship Id="rId54" Type="http://schemas.openxmlformats.org/officeDocument/2006/relationships/hyperlink" Target="mailto:misael.araujo@essmar.gov.co" TargetMode="External"/><Relationship Id="rId62" Type="http://schemas.openxmlformats.org/officeDocument/2006/relationships/hyperlink" Target="mailto:misael.araujo@essmar.gov.co" TargetMode="External"/><Relationship Id="rId70" Type="http://schemas.openxmlformats.org/officeDocument/2006/relationships/hyperlink" Target="mailto:suleidy.amaya@essmar.gov.co" TargetMode="External"/><Relationship Id="rId75" Type="http://schemas.openxmlformats.org/officeDocument/2006/relationships/hyperlink" Target="mailto:edgar.aaron@essmar.gov.co" TargetMode="External"/><Relationship Id="rId83" Type="http://schemas.openxmlformats.org/officeDocument/2006/relationships/hyperlink" Target="mailto:andres.maldonado@essmar.gov.co" TargetMode="External"/><Relationship Id="rId88" Type="http://schemas.openxmlformats.org/officeDocument/2006/relationships/hyperlink" Target="mailto:gloria.jimenez@essmar.gov.co" TargetMode="External"/><Relationship Id="rId91" Type="http://schemas.openxmlformats.org/officeDocument/2006/relationships/hyperlink" Target="mailto:regulacion@essmar.gov.co" TargetMode="External"/><Relationship Id="rId1" Type="http://schemas.openxmlformats.org/officeDocument/2006/relationships/hyperlink" Target="mailto:regulacion@essmar.gov.co" TargetMode="External"/><Relationship Id="rId6" Type="http://schemas.openxmlformats.org/officeDocument/2006/relationships/hyperlink" Target="mailto:Rainer.gonzalezcalero@essmar.gov.co" TargetMode="External"/><Relationship Id="rId15" Type="http://schemas.openxmlformats.org/officeDocument/2006/relationships/hyperlink" Target="mailto:Rainer.gonzalezcalero@essmar.gov.co" TargetMode="External"/><Relationship Id="rId23" Type="http://schemas.openxmlformats.org/officeDocument/2006/relationships/hyperlink" Target="mailto:Rainer.gonzalezcalero@essmar.gov.co" TargetMode="External"/><Relationship Id="rId28" Type="http://schemas.openxmlformats.org/officeDocument/2006/relationships/hyperlink" Target="mailto:anderson.guzman@essmar.gov.co" TargetMode="External"/><Relationship Id="rId36" Type="http://schemas.openxmlformats.org/officeDocument/2006/relationships/hyperlink" Target="mailto:anderson.guzman@essmar.gov.co" TargetMode="External"/><Relationship Id="rId49" Type="http://schemas.openxmlformats.org/officeDocument/2006/relationships/hyperlink" Target="mailto:misael.araujo@essmar.gov.co" TargetMode="External"/><Relationship Id="rId57" Type="http://schemas.openxmlformats.org/officeDocument/2006/relationships/hyperlink" Target="mailto:misael.araujo@essmar.gov.co" TargetMode="External"/><Relationship Id="rId10" Type="http://schemas.openxmlformats.org/officeDocument/2006/relationships/hyperlink" Target="mailto:Rainer.gonzalezcalero@essmar.gov.co" TargetMode="External"/><Relationship Id="rId31" Type="http://schemas.openxmlformats.org/officeDocument/2006/relationships/hyperlink" Target="mailto:anderson.guzman@essmar.gov.co" TargetMode="External"/><Relationship Id="rId44" Type="http://schemas.openxmlformats.org/officeDocument/2006/relationships/hyperlink" Target="mailto:misael.araujo@essmar.gov.co" TargetMode="External"/><Relationship Id="rId52" Type="http://schemas.openxmlformats.org/officeDocument/2006/relationships/hyperlink" Target="mailto:misael.araujo@essmar.gov.co" TargetMode="External"/><Relationship Id="rId60" Type="http://schemas.openxmlformats.org/officeDocument/2006/relationships/hyperlink" Target="mailto:misael.araujo@essmar.gov.co" TargetMode="External"/><Relationship Id="rId65" Type="http://schemas.openxmlformats.org/officeDocument/2006/relationships/hyperlink" Target="mailto:suleidy.amaya@essmar.gov.co" TargetMode="External"/><Relationship Id="rId73" Type="http://schemas.openxmlformats.org/officeDocument/2006/relationships/hyperlink" Target="mailto:juliana.cepeda@essmar.gov.co" TargetMode="External"/><Relationship Id="rId78" Type="http://schemas.openxmlformats.org/officeDocument/2006/relationships/hyperlink" Target="mailto:edgar.aaron@essmar.gov.co" TargetMode="External"/><Relationship Id="rId81" Type="http://schemas.openxmlformats.org/officeDocument/2006/relationships/hyperlink" Target="mailto:andres.maldonado@essmar.gov.co" TargetMode="External"/><Relationship Id="rId86" Type="http://schemas.openxmlformats.org/officeDocument/2006/relationships/hyperlink" Target="mailto:gloria.jimenez@essmar.gov.co" TargetMode="External"/><Relationship Id="rId94" Type="http://schemas.openxmlformats.org/officeDocument/2006/relationships/printerSettings" Target="../printerSettings/printerSettings1.bin"/><Relationship Id="rId4" Type="http://schemas.openxmlformats.org/officeDocument/2006/relationships/hyperlink" Target="mailto:Rainer.gonzalezcalero@essmar.gov.co" TargetMode="External"/><Relationship Id="rId9" Type="http://schemas.openxmlformats.org/officeDocument/2006/relationships/hyperlink" Target="mailto:Rainer.gonzalezcalero@essmar.gov.co" TargetMode="External"/><Relationship Id="rId13" Type="http://schemas.openxmlformats.org/officeDocument/2006/relationships/hyperlink" Target="mailto:Rainer.gonzalezcalero@essmar.gov.co" TargetMode="External"/><Relationship Id="rId18" Type="http://schemas.openxmlformats.org/officeDocument/2006/relationships/hyperlink" Target="mailto:Rainer.gonzalezcalero@essmar.gov.co" TargetMode="External"/><Relationship Id="rId39" Type="http://schemas.openxmlformats.org/officeDocument/2006/relationships/hyperlink" Target="mailto:anderson.guzman@essmar.gov.co" TargetMode="External"/><Relationship Id="rId34" Type="http://schemas.openxmlformats.org/officeDocument/2006/relationships/hyperlink" Target="mailto:anderson.guzman@essmar.gov.co" TargetMode="External"/><Relationship Id="rId50" Type="http://schemas.openxmlformats.org/officeDocument/2006/relationships/hyperlink" Target="mailto:misael.araujo@essmar.gov.co" TargetMode="External"/><Relationship Id="rId55" Type="http://schemas.openxmlformats.org/officeDocument/2006/relationships/hyperlink" Target="mailto:misael.araujo@essmar.gov.co" TargetMode="External"/><Relationship Id="rId76" Type="http://schemas.openxmlformats.org/officeDocument/2006/relationships/hyperlink" Target="mailto:edgar.aaron@essmar.gov.co" TargetMode="External"/><Relationship Id="rId7" Type="http://schemas.openxmlformats.org/officeDocument/2006/relationships/hyperlink" Target="mailto:Rainer.gonzalezcalero@essmar.gov.co" TargetMode="External"/><Relationship Id="rId71" Type="http://schemas.openxmlformats.org/officeDocument/2006/relationships/hyperlink" Target="mailto:suleidy.amaya@essmar.gov.co" TargetMode="External"/><Relationship Id="rId92" Type="http://schemas.openxmlformats.org/officeDocument/2006/relationships/hyperlink" Target="mailto:edgar.aaron@essmar.gov.co" TargetMode="External"/><Relationship Id="rId2" Type="http://schemas.openxmlformats.org/officeDocument/2006/relationships/hyperlink" Target="mailto:Rainer.gonzalezcalero@essmar.gov.co" TargetMode="External"/><Relationship Id="rId29" Type="http://schemas.openxmlformats.org/officeDocument/2006/relationships/hyperlink" Target="mailto:anderson.guzman@essmar.gov.co" TargetMode="External"/><Relationship Id="rId24" Type="http://schemas.openxmlformats.org/officeDocument/2006/relationships/hyperlink" Target="mailto:Rainer.gonzalezcalero@essmar.gov.co" TargetMode="External"/><Relationship Id="rId40" Type="http://schemas.openxmlformats.org/officeDocument/2006/relationships/hyperlink" Target="mailto:jorge.lopez@essmar.gov.co" TargetMode="External"/><Relationship Id="rId45" Type="http://schemas.openxmlformats.org/officeDocument/2006/relationships/hyperlink" Target="mailto:misael.araujo@essmar.gov.co" TargetMode="External"/><Relationship Id="rId66" Type="http://schemas.openxmlformats.org/officeDocument/2006/relationships/hyperlink" Target="mailto:suleidy.amaya@essmar.gov.co" TargetMode="External"/><Relationship Id="rId87" Type="http://schemas.openxmlformats.org/officeDocument/2006/relationships/hyperlink" Target="mailto:gloria.jimenez@essmar.gov.co" TargetMode="External"/><Relationship Id="rId61" Type="http://schemas.openxmlformats.org/officeDocument/2006/relationships/hyperlink" Target="mailto:misael.araujo@essmar.gov.co" TargetMode="External"/><Relationship Id="rId82" Type="http://schemas.openxmlformats.org/officeDocument/2006/relationships/hyperlink" Target="mailto:andres.maldonado@essmar.gov.co" TargetMode="External"/><Relationship Id="rId19" Type="http://schemas.openxmlformats.org/officeDocument/2006/relationships/hyperlink" Target="mailto:Rainer.gonzalezcalero@essmar.gov.co" TargetMode="External"/><Relationship Id="rId14" Type="http://schemas.openxmlformats.org/officeDocument/2006/relationships/hyperlink" Target="mailto:Rainer.gonzalezcalero@essmar.gov.co" TargetMode="External"/><Relationship Id="rId30" Type="http://schemas.openxmlformats.org/officeDocument/2006/relationships/hyperlink" Target="mailto:anderson.guzman@essmar.gov.co" TargetMode="External"/><Relationship Id="rId35" Type="http://schemas.openxmlformats.org/officeDocument/2006/relationships/hyperlink" Target="mailto:anderson.guzman@essmar.gov.co" TargetMode="External"/><Relationship Id="rId56" Type="http://schemas.openxmlformats.org/officeDocument/2006/relationships/hyperlink" Target="mailto:misael.araujo@essmar.gov.co" TargetMode="External"/><Relationship Id="rId77" Type="http://schemas.openxmlformats.org/officeDocument/2006/relationships/hyperlink" Target="mailto:edgar.aaron@essmar.gov.c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anita.torres@essma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0"/>
  <sheetViews>
    <sheetView tabSelected="1" workbookViewId="0">
      <pane ySplit="2" topLeftCell="A3" activePane="bottomLeft" state="frozen"/>
      <selection pane="bottomLeft" activeCell="B4" sqref="B4"/>
    </sheetView>
  </sheetViews>
  <sheetFormatPr baseColWidth="10" defaultColWidth="9.140625" defaultRowHeight="12.75"/>
  <cols>
    <col min="1" max="1" width="42.28515625" style="1" customWidth="1"/>
    <col min="2" max="2" width="67.85546875" style="1" customWidth="1"/>
    <col min="3" max="3" width="26.7109375" style="1" bestFit="1" customWidth="1"/>
    <col min="4" max="4" width="25.7109375" style="1" bestFit="1" customWidth="1"/>
    <col min="5" max="5" width="28.42578125" style="1" customWidth="1"/>
    <col min="6" max="6" width="22.5703125" style="1" customWidth="1"/>
    <col min="7" max="7" width="30" style="1" bestFit="1" customWidth="1"/>
    <col min="8" max="8" width="19.85546875" style="1" bestFit="1" customWidth="1"/>
    <col min="9" max="9" width="22.140625" style="1" customWidth="1"/>
    <col min="10" max="10" width="19.140625" style="1" customWidth="1"/>
    <col min="11" max="14" width="19.85546875" style="1" customWidth="1"/>
    <col min="15" max="15" width="25.5703125" style="1" customWidth="1"/>
    <col min="16" max="16" width="17.85546875" style="1" customWidth="1"/>
    <col min="17" max="17" width="31.5703125" style="1" customWidth="1"/>
    <col min="18" max="18" width="9.140625" style="1" customWidth="1"/>
    <col min="19" max="19" width="103.42578125" bestFit="1" customWidth="1"/>
  </cols>
  <sheetData>
    <row r="1" spans="1:19" ht="18">
      <c r="A1" s="132" t="s">
        <v>452</v>
      </c>
      <c r="B1" s="133"/>
      <c r="C1" s="133"/>
      <c r="D1" s="133"/>
      <c r="E1" s="133"/>
      <c r="F1" s="133"/>
      <c r="G1" s="133"/>
      <c r="H1" s="133"/>
      <c r="I1" s="133"/>
      <c r="J1" s="133"/>
      <c r="K1" s="133"/>
      <c r="L1" s="133"/>
      <c r="M1" s="133"/>
      <c r="N1" s="133"/>
      <c r="O1" s="133"/>
      <c r="P1" s="133"/>
      <c r="Q1" s="133"/>
      <c r="R1" s="133"/>
      <c r="S1" s="134"/>
    </row>
    <row r="2" spans="1:19">
      <c r="A2" s="116" t="s">
        <v>400</v>
      </c>
      <c r="B2" s="116" t="s">
        <v>401</v>
      </c>
      <c r="C2" s="116" t="s">
        <v>402</v>
      </c>
      <c r="D2" s="116" t="s">
        <v>403</v>
      </c>
      <c r="E2" s="116" t="s">
        <v>404</v>
      </c>
      <c r="F2" s="116" t="s">
        <v>405</v>
      </c>
      <c r="G2" s="116" t="s">
        <v>394</v>
      </c>
      <c r="H2" s="116" t="s">
        <v>406</v>
      </c>
      <c r="I2" s="116" t="s">
        <v>407</v>
      </c>
      <c r="J2" s="116" t="s">
        <v>408</v>
      </c>
      <c r="K2" s="116" t="s">
        <v>409</v>
      </c>
      <c r="L2" s="116" t="s">
        <v>395</v>
      </c>
      <c r="M2" s="116" t="s">
        <v>396</v>
      </c>
      <c r="N2" s="116" t="s">
        <v>397</v>
      </c>
      <c r="O2" s="116" t="s">
        <v>410</v>
      </c>
      <c r="P2" s="116" t="s">
        <v>411</v>
      </c>
      <c r="Q2" s="116" t="s">
        <v>412</v>
      </c>
      <c r="R2" s="116" t="s">
        <v>398</v>
      </c>
      <c r="S2" s="116" t="s">
        <v>399</v>
      </c>
    </row>
    <row r="3" spans="1:19" s="11" customFormat="1" ht="165">
      <c r="A3" s="7" t="s">
        <v>56</v>
      </c>
      <c r="B3" s="8" t="s">
        <v>57</v>
      </c>
      <c r="C3" s="9" t="s">
        <v>0</v>
      </c>
      <c r="D3" s="9" t="s">
        <v>1</v>
      </c>
      <c r="E3" s="9" t="s">
        <v>9</v>
      </c>
      <c r="F3" s="10" t="s">
        <v>62</v>
      </c>
      <c r="G3" s="7" t="s">
        <v>63</v>
      </c>
      <c r="H3" s="9" t="s">
        <v>5</v>
      </c>
      <c r="I3" s="101">
        <v>150000000</v>
      </c>
      <c r="J3" s="101">
        <v>150000000</v>
      </c>
      <c r="K3" s="10" t="s">
        <v>10</v>
      </c>
      <c r="L3" s="10" t="s">
        <v>413</v>
      </c>
      <c r="M3" s="10"/>
      <c r="N3" s="10"/>
      <c r="O3" s="7" t="s">
        <v>336</v>
      </c>
      <c r="P3" s="9" t="s">
        <v>58</v>
      </c>
      <c r="Q3" s="130" t="s">
        <v>59</v>
      </c>
      <c r="R3" s="117"/>
      <c r="S3" s="118"/>
    </row>
    <row r="4" spans="1:19" s="11" customFormat="1" ht="33">
      <c r="A4" s="7" t="s">
        <v>28</v>
      </c>
      <c r="B4" s="8" t="s">
        <v>60</v>
      </c>
      <c r="C4" s="9" t="s">
        <v>29</v>
      </c>
      <c r="D4" s="9" t="s">
        <v>0</v>
      </c>
      <c r="E4" s="9" t="s">
        <v>35</v>
      </c>
      <c r="F4" s="9" t="s">
        <v>328</v>
      </c>
      <c r="G4" s="7" t="s">
        <v>63</v>
      </c>
      <c r="H4" s="9" t="s">
        <v>5</v>
      </c>
      <c r="I4" s="101">
        <v>15000000</v>
      </c>
      <c r="J4" s="101">
        <v>15000000</v>
      </c>
      <c r="K4" s="10" t="s">
        <v>10</v>
      </c>
      <c r="L4" s="10" t="s">
        <v>413</v>
      </c>
      <c r="M4" s="10"/>
      <c r="N4" s="10"/>
      <c r="O4" s="7" t="s">
        <v>336</v>
      </c>
      <c r="P4" s="9" t="s">
        <v>58</v>
      </c>
      <c r="Q4" s="71" t="s">
        <v>59</v>
      </c>
      <c r="R4" s="117"/>
      <c r="S4" s="118"/>
    </row>
    <row r="5" spans="1:19" s="11" customFormat="1" ht="33">
      <c r="A5" s="8" t="s">
        <v>374</v>
      </c>
      <c r="B5" s="8" t="s">
        <v>190</v>
      </c>
      <c r="C5" s="9" t="s">
        <v>1</v>
      </c>
      <c r="D5" s="9" t="s">
        <v>1</v>
      </c>
      <c r="E5" s="10" t="s">
        <v>26</v>
      </c>
      <c r="F5" s="10" t="s">
        <v>62</v>
      </c>
      <c r="G5" s="7" t="s">
        <v>63</v>
      </c>
      <c r="H5" s="9" t="s">
        <v>5</v>
      </c>
      <c r="I5" s="13">
        <v>406221933.33333403</v>
      </c>
      <c r="J5" s="13">
        <v>406221933.33333403</v>
      </c>
      <c r="K5" s="10" t="s">
        <v>10</v>
      </c>
      <c r="L5" s="10" t="s">
        <v>413</v>
      </c>
      <c r="M5" s="10"/>
      <c r="N5" s="10"/>
      <c r="O5" s="8" t="s">
        <v>353</v>
      </c>
      <c r="P5" s="10" t="s">
        <v>36</v>
      </c>
      <c r="Q5" s="72" t="s">
        <v>37</v>
      </c>
      <c r="R5" s="117"/>
      <c r="S5" s="118"/>
    </row>
    <row r="6" spans="1:19" s="11" customFormat="1" ht="33">
      <c r="A6" s="8" t="s">
        <v>38</v>
      </c>
      <c r="B6" s="8" t="s">
        <v>191</v>
      </c>
      <c r="C6" s="9" t="s">
        <v>1</v>
      </c>
      <c r="D6" s="9" t="s">
        <v>1</v>
      </c>
      <c r="E6" s="10" t="s">
        <v>26</v>
      </c>
      <c r="F6" s="10" t="s">
        <v>62</v>
      </c>
      <c r="G6" s="7" t="s">
        <v>63</v>
      </c>
      <c r="H6" s="9" t="s">
        <v>5</v>
      </c>
      <c r="I6" s="14">
        <v>30000000</v>
      </c>
      <c r="J6" s="14">
        <v>30000000</v>
      </c>
      <c r="K6" s="10" t="s">
        <v>10</v>
      </c>
      <c r="L6" s="10" t="s">
        <v>413</v>
      </c>
      <c r="M6" s="10"/>
      <c r="N6" s="10"/>
      <c r="O6" s="8" t="s">
        <v>353</v>
      </c>
      <c r="P6" s="10" t="s">
        <v>36</v>
      </c>
      <c r="Q6" s="72" t="s">
        <v>37</v>
      </c>
      <c r="R6" s="117"/>
      <c r="S6" s="118"/>
    </row>
    <row r="7" spans="1:19" s="11" customFormat="1" ht="33">
      <c r="A7" s="8" t="s">
        <v>375</v>
      </c>
      <c r="B7" s="8" t="s">
        <v>192</v>
      </c>
      <c r="C7" s="9" t="s">
        <v>0</v>
      </c>
      <c r="D7" s="9" t="s">
        <v>0</v>
      </c>
      <c r="E7" s="10" t="s">
        <v>26</v>
      </c>
      <c r="F7" s="10" t="s">
        <v>62</v>
      </c>
      <c r="G7" s="7" t="s">
        <v>63</v>
      </c>
      <c r="H7" s="9" t="s">
        <v>5</v>
      </c>
      <c r="I7" s="14">
        <v>420000000</v>
      </c>
      <c r="J7" s="14">
        <v>420000000</v>
      </c>
      <c r="K7" s="10" t="s">
        <v>10</v>
      </c>
      <c r="L7" s="10" t="s">
        <v>413</v>
      </c>
      <c r="M7" s="10"/>
      <c r="N7" s="10"/>
      <c r="O7" s="8" t="s">
        <v>353</v>
      </c>
      <c r="P7" s="10" t="s">
        <v>36</v>
      </c>
      <c r="Q7" s="72" t="s">
        <v>37</v>
      </c>
      <c r="R7" s="117"/>
      <c r="S7" s="118"/>
    </row>
    <row r="8" spans="1:19" s="11" customFormat="1" ht="49.5">
      <c r="A8" s="8" t="s">
        <v>376</v>
      </c>
      <c r="B8" s="8" t="s">
        <v>193</v>
      </c>
      <c r="C8" s="9" t="s">
        <v>1</v>
      </c>
      <c r="D8" s="9" t="s">
        <v>0</v>
      </c>
      <c r="E8" s="10" t="s">
        <v>26</v>
      </c>
      <c r="F8" s="10" t="s">
        <v>62</v>
      </c>
      <c r="G8" s="7" t="s">
        <v>63</v>
      </c>
      <c r="H8" s="9" t="s">
        <v>5</v>
      </c>
      <c r="I8" s="14">
        <v>32000000</v>
      </c>
      <c r="J8" s="14">
        <v>32000000</v>
      </c>
      <c r="K8" s="10" t="s">
        <v>10</v>
      </c>
      <c r="L8" s="10" t="s">
        <v>413</v>
      </c>
      <c r="M8" s="10"/>
      <c r="N8" s="10"/>
      <c r="O8" s="8" t="s">
        <v>353</v>
      </c>
      <c r="P8" s="10" t="s">
        <v>36</v>
      </c>
      <c r="Q8" s="72" t="s">
        <v>37</v>
      </c>
      <c r="R8" s="117"/>
      <c r="S8" s="118"/>
    </row>
    <row r="9" spans="1:19" s="11" customFormat="1" ht="33">
      <c r="A9" s="8" t="s">
        <v>377</v>
      </c>
      <c r="B9" s="8" t="s">
        <v>194</v>
      </c>
      <c r="C9" s="9" t="s">
        <v>75</v>
      </c>
      <c r="D9" s="9" t="s">
        <v>75</v>
      </c>
      <c r="E9" s="10" t="s">
        <v>26</v>
      </c>
      <c r="F9" s="10" t="s">
        <v>62</v>
      </c>
      <c r="G9" s="7" t="s">
        <v>63</v>
      </c>
      <c r="H9" s="9" t="s">
        <v>5</v>
      </c>
      <c r="I9" s="14">
        <v>240000000</v>
      </c>
      <c r="J9" s="14">
        <v>240000000</v>
      </c>
      <c r="K9" s="10" t="s">
        <v>10</v>
      </c>
      <c r="L9" s="10" t="s">
        <v>413</v>
      </c>
      <c r="M9" s="10"/>
      <c r="N9" s="10"/>
      <c r="O9" s="8" t="s">
        <v>353</v>
      </c>
      <c r="P9" s="10" t="s">
        <v>36</v>
      </c>
      <c r="Q9" s="72" t="s">
        <v>37</v>
      </c>
      <c r="R9" s="117"/>
      <c r="S9" s="118"/>
    </row>
    <row r="10" spans="1:19" s="11" customFormat="1" ht="66">
      <c r="A10" s="8" t="s">
        <v>378</v>
      </c>
      <c r="B10" s="8" t="s">
        <v>39</v>
      </c>
      <c r="C10" s="9" t="s">
        <v>1</v>
      </c>
      <c r="D10" s="9" t="s">
        <v>0</v>
      </c>
      <c r="E10" s="10" t="s">
        <v>26</v>
      </c>
      <c r="F10" s="10" t="s">
        <v>62</v>
      </c>
      <c r="G10" s="7" t="s">
        <v>63</v>
      </c>
      <c r="H10" s="9" t="s">
        <v>5</v>
      </c>
      <c r="I10" s="14">
        <v>19000000</v>
      </c>
      <c r="J10" s="14">
        <v>19000000</v>
      </c>
      <c r="K10" s="10" t="s">
        <v>10</v>
      </c>
      <c r="L10" s="10" t="s">
        <v>413</v>
      </c>
      <c r="M10" s="10"/>
      <c r="N10" s="10"/>
      <c r="O10" s="8" t="s">
        <v>353</v>
      </c>
      <c r="P10" s="10" t="s">
        <v>36</v>
      </c>
      <c r="Q10" s="72" t="s">
        <v>37</v>
      </c>
      <c r="R10" s="117"/>
      <c r="S10" s="118"/>
    </row>
    <row r="11" spans="1:19" s="11" customFormat="1" ht="99">
      <c r="A11" s="8" t="s">
        <v>379</v>
      </c>
      <c r="B11" s="8" t="s">
        <v>195</v>
      </c>
      <c r="C11" s="9" t="s">
        <v>1</v>
      </c>
      <c r="D11" s="9" t="s">
        <v>1</v>
      </c>
      <c r="E11" s="9" t="s">
        <v>9</v>
      </c>
      <c r="F11" s="10" t="s">
        <v>62</v>
      </c>
      <c r="G11" s="7" t="s">
        <v>63</v>
      </c>
      <c r="H11" s="9" t="s">
        <v>5</v>
      </c>
      <c r="I11" s="14">
        <f>6000000*11</f>
        <v>66000000</v>
      </c>
      <c r="J11" s="14">
        <f>6000000*11</f>
        <v>66000000</v>
      </c>
      <c r="K11" s="10" t="s">
        <v>10</v>
      </c>
      <c r="L11" s="10" t="s">
        <v>413</v>
      </c>
      <c r="M11" s="10"/>
      <c r="N11" s="10"/>
      <c r="O11" s="8" t="s">
        <v>353</v>
      </c>
      <c r="P11" s="10" t="s">
        <v>36</v>
      </c>
      <c r="Q11" s="72" t="s">
        <v>37</v>
      </c>
      <c r="R11" s="117"/>
      <c r="S11" s="118"/>
    </row>
    <row r="12" spans="1:19" s="11" customFormat="1" ht="33">
      <c r="A12" s="8" t="s">
        <v>379</v>
      </c>
      <c r="B12" s="8" t="s">
        <v>40</v>
      </c>
      <c r="C12" s="9" t="s">
        <v>1</v>
      </c>
      <c r="D12" s="9" t="s">
        <v>1</v>
      </c>
      <c r="E12" s="9" t="s">
        <v>9</v>
      </c>
      <c r="F12" s="10" t="s">
        <v>62</v>
      </c>
      <c r="G12" s="7" t="s">
        <v>63</v>
      </c>
      <c r="H12" s="9" t="s">
        <v>5</v>
      </c>
      <c r="I12" s="14">
        <f>5000000*11</f>
        <v>55000000</v>
      </c>
      <c r="J12" s="14">
        <f>5000000*11</f>
        <v>55000000</v>
      </c>
      <c r="K12" s="10" t="s">
        <v>10</v>
      </c>
      <c r="L12" s="10" t="s">
        <v>413</v>
      </c>
      <c r="M12" s="10"/>
      <c r="N12" s="10"/>
      <c r="O12" s="8" t="s">
        <v>353</v>
      </c>
      <c r="P12" s="10" t="s">
        <v>36</v>
      </c>
      <c r="Q12" s="72" t="s">
        <v>37</v>
      </c>
      <c r="R12" s="117"/>
      <c r="S12" s="118"/>
    </row>
    <row r="13" spans="1:19" s="11" customFormat="1" ht="33">
      <c r="A13" s="8" t="s">
        <v>380</v>
      </c>
      <c r="B13" s="8" t="s">
        <v>41</v>
      </c>
      <c r="C13" s="9" t="s">
        <v>1</v>
      </c>
      <c r="D13" s="9" t="s">
        <v>1</v>
      </c>
      <c r="E13" s="9" t="s">
        <v>9</v>
      </c>
      <c r="F13" s="10" t="s">
        <v>62</v>
      </c>
      <c r="G13" s="7" t="s">
        <v>63</v>
      </c>
      <c r="H13" s="9" t="s">
        <v>5</v>
      </c>
      <c r="I13" s="14">
        <v>29500000</v>
      </c>
      <c r="J13" s="14">
        <v>29500000</v>
      </c>
      <c r="K13" s="10" t="s">
        <v>10</v>
      </c>
      <c r="L13" s="10" t="s">
        <v>413</v>
      </c>
      <c r="M13" s="10"/>
      <c r="N13" s="10"/>
      <c r="O13" s="8" t="s">
        <v>353</v>
      </c>
      <c r="P13" s="10" t="s">
        <v>36</v>
      </c>
      <c r="Q13" s="72" t="s">
        <v>37</v>
      </c>
      <c r="R13" s="117"/>
      <c r="S13" s="118"/>
    </row>
    <row r="14" spans="1:19" s="11" customFormat="1" ht="33">
      <c r="A14" s="8" t="s">
        <v>380</v>
      </c>
      <c r="B14" s="8" t="s">
        <v>41</v>
      </c>
      <c r="C14" s="9" t="s">
        <v>1</v>
      </c>
      <c r="D14" s="9" t="s">
        <v>1</v>
      </c>
      <c r="E14" s="9" t="s">
        <v>9</v>
      </c>
      <c r="F14" s="10" t="s">
        <v>62</v>
      </c>
      <c r="G14" s="7" t="s">
        <v>63</v>
      </c>
      <c r="H14" s="9" t="s">
        <v>5</v>
      </c>
      <c r="I14" s="14">
        <v>29500000</v>
      </c>
      <c r="J14" s="14">
        <v>29500000</v>
      </c>
      <c r="K14" s="10" t="s">
        <v>10</v>
      </c>
      <c r="L14" s="10" t="s">
        <v>413</v>
      </c>
      <c r="M14" s="10"/>
      <c r="N14" s="10"/>
      <c r="O14" s="8" t="s">
        <v>353</v>
      </c>
      <c r="P14" s="10" t="s">
        <v>36</v>
      </c>
      <c r="Q14" s="72" t="s">
        <v>37</v>
      </c>
      <c r="R14" s="117"/>
      <c r="S14" s="118"/>
    </row>
    <row r="15" spans="1:19" s="11" customFormat="1" ht="33">
      <c r="A15" s="8" t="s">
        <v>381</v>
      </c>
      <c r="B15" s="8" t="s">
        <v>196</v>
      </c>
      <c r="C15" s="9" t="s">
        <v>1</v>
      </c>
      <c r="D15" s="9" t="s">
        <v>1</v>
      </c>
      <c r="E15" s="9" t="s">
        <v>14</v>
      </c>
      <c r="F15" s="10" t="s">
        <v>62</v>
      </c>
      <c r="G15" s="7" t="s">
        <v>318</v>
      </c>
      <c r="H15" s="9" t="s">
        <v>5</v>
      </c>
      <c r="I15" s="14">
        <v>13215270476.904301</v>
      </c>
      <c r="J15" s="14">
        <v>13215270476.904301</v>
      </c>
      <c r="K15" s="10" t="s">
        <v>10</v>
      </c>
      <c r="L15" s="10" t="s">
        <v>413</v>
      </c>
      <c r="M15" s="10"/>
      <c r="N15" s="10"/>
      <c r="O15" s="8" t="s">
        <v>353</v>
      </c>
      <c r="P15" s="10" t="s">
        <v>36</v>
      </c>
      <c r="Q15" s="72" t="s">
        <v>37</v>
      </c>
      <c r="R15" s="117"/>
      <c r="S15" s="118"/>
    </row>
    <row r="16" spans="1:19" s="11" customFormat="1" ht="33">
      <c r="A16" s="8" t="s">
        <v>382</v>
      </c>
      <c r="B16" s="8" t="s">
        <v>197</v>
      </c>
      <c r="C16" s="9" t="s">
        <v>70</v>
      </c>
      <c r="D16" s="9" t="s">
        <v>70</v>
      </c>
      <c r="E16" s="9" t="s">
        <v>42</v>
      </c>
      <c r="F16" s="10" t="s">
        <v>62</v>
      </c>
      <c r="G16" s="7" t="s">
        <v>63</v>
      </c>
      <c r="H16" s="9" t="s">
        <v>5</v>
      </c>
      <c r="I16" s="14">
        <v>3000000000</v>
      </c>
      <c r="J16" s="14">
        <v>3000000000</v>
      </c>
      <c r="K16" s="10" t="s">
        <v>10</v>
      </c>
      <c r="L16" s="10" t="s">
        <v>413</v>
      </c>
      <c r="M16" s="10"/>
      <c r="N16" s="10"/>
      <c r="O16" s="8" t="s">
        <v>353</v>
      </c>
      <c r="P16" s="10" t="s">
        <v>36</v>
      </c>
      <c r="Q16" s="72" t="s">
        <v>37</v>
      </c>
      <c r="R16" s="117"/>
      <c r="S16" s="118"/>
    </row>
    <row r="17" spans="1:19" s="11" customFormat="1" ht="132">
      <c r="A17" s="8" t="s">
        <v>383</v>
      </c>
      <c r="B17" s="8" t="s">
        <v>198</v>
      </c>
      <c r="C17" s="9" t="s">
        <v>0</v>
      </c>
      <c r="D17" s="9" t="s">
        <v>0</v>
      </c>
      <c r="E17" s="9" t="s">
        <v>9</v>
      </c>
      <c r="F17" s="10" t="s">
        <v>62</v>
      </c>
      <c r="G17" s="7" t="s">
        <v>63</v>
      </c>
      <c r="H17" s="9" t="s">
        <v>5</v>
      </c>
      <c r="I17" s="14">
        <v>1212775000</v>
      </c>
      <c r="J17" s="14">
        <v>1212775000</v>
      </c>
      <c r="K17" s="10" t="s">
        <v>10</v>
      </c>
      <c r="L17" s="10" t="s">
        <v>413</v>
      </c>
      <c r="M17" s="10"/>
      <c r="N17" s="10"/>
      <c r="O17" s="8" t="s">
        <v>353</v>
      </c>
      <c r="P17" s="10" t="s">
        <v>36</v>
      </c>
      <c r="Q17" s="72" t="s">
        <v>37</v>
      </c>
      <c r="R17" s="117"/>
      <c r="S17" s="118"/>
    </row>
    <row r="18" spans="1:19" s="11" customFormat="1" ht="66">
      <c r="A18" s="8" t="s">
        <v>384</v>
      </c>
      <c r="B18" s="8" t="s">
        <v>199</v>
      </c>
      <c r="C18" s="9" t="s">
        <v>0</v>
      </c>
      <c r="D18" s="9" t="s">
        <v>0</v>
      </c>
      <c r="E18" s="9" t="s">
        <v>9</v>
      </c>
      <c r="F18" s="10" t="s">
        <v>62</v>
      </c>
      <c r="G18" s="15" t="s">
        <v>319</v>
      </c>
      <c r="H18" s="9" t="s">
        <v>5</v>
      </c>
      <c r="I18" s="14">
        <v>3735745000</v>
      </c>
      <c r="J18" s="14">
        <v>3735745000</v>
      </c>
      <c r="K18" s="10" t="s">
        <v>10</v>
      </c>
      <c r="L18" s="10" t="s">
        <v>413</v>
      </c>
      <c r="M18" s="10"/>
      <c r="N18" s="10"/>
      <c r="O18" s="8" t="s">
        <v>353</v>
      </c>
      <c r="P18" s="10" t="s">
        <v>36</v>
      </c>
      <c r="Q18" s="72" t="s">
        <v>37</v>
      </c>
      <c r="R18" s="117"/>
      <c r="S18" s="118"/>
    </row>
    <row r="19" spans="1:19" s="11" customFormat="1" ht="82.5">
      <c r="A19" s="8" t="s">
        <v>384</v>
      </c>
      <c r="B19" s="8" t="s">
        <v>200</v>
      </c>
      <c r="C19" s="9" t="s">
        <v>0</v>
      </c>
      <c r="D19" s="9" t="s">
        <v>0</v>
      </c>
      <c r="E19" s="9" t="s">
        <v>9</v>
      </c>
      <c r="F19" s="10" t="s">
        <v>62</v>
      </c>
      <c r="G19" s="7" t="s">
        <v>63</v>
      </c>
      <c r="H19" s="9" t="s">
        <v>5</v>
      </c>
      <c r="I19" s="14">
        <v>371200653.18999994</v>
      </c>
      <c r="J19" s="14">
        <v>371200653.18999994</v>
      </c>
      <c r="K19" s="10" t="s">
        <v>10</v>
      </c>
      <c r="L19" s="10" t="s">
        <v>413</v>
      </c>
      <c r="M19" s="10"/>
      <c r="N19" s="10"/>
      <c r="O19" s="8" t="s">
        <v>353</v>
      </c>
      <c r="P19" s="10" t="s">
        <v>36</v>
      </c>
      <c r="Q19" s="72" t="s">
        <v>37</v>
      </c>
      <c r="R19" s="117"/>
      <c r="S19" s="118"/>
    </row>
    <row r="20" spans="1:19" s="11" customFormat="1" ht="66">
      <c r="A20" s="8" t="s">
        <v>384</v>
      </c>
      <c r="B20" s="8" t="s">
        <v>201</v>
      </c>
      <c r="C20" s="9" t="s">
        <v>0</v>
      </c>
      <c r="D20" s="9" t="s">
        <v>0</v>
      </c>
      <c r="E20" s="9" t="s">
        <v>9</v>
      </c>
      <c r="F20" s="10" t="s">
        <v>62</v>
      </c>
      <c r="G20" s="7" t="s">
        <v>63</v>
      </c>
      <c r="H20" s="9" t="s">
        <v>5</v>
      </c>
      <c r="I20" s="14">
        <v>194366100</v>
      </c>
      <c r="J20" s="14">
        <v>194366100</v>
      </c>
      <c r="K20" s="10" t="s">
        <v>10</v>
      </c>
      <c r="L20" s="10" t="s">
        <v>413</v>
      </c>
      <c r="M20" s="10"/>
      <c r="N20" s="10"/>
      <c r="O20" s="8" t="s">
        <v>353</v>
      </c>
      <c r="P20" s="10" t="s">
        <v>36</v>
      </c>
      <c r="Q20" s="72" t="s">
        <v>37</v>
      </c>
      <c r="R20" s="117"/>
      <c r="S20" s="118"/>
    </row>
    <row r="21" spans="1:19" s="11" customFormat="1" ht="66">
      <c r="A21" s="8" t="s">
        <v>385</v>
      </c>
      <c r="B21" s="8" t="s">
        <v>202</v>
      </c>
      <c r="C21" s="9" t="s">
        <v>0</v>
      </c>
      <c r="D21" s="9" t="s">
        <v>0</v>
      </c>
      <c r="E21" s="9" t="s">
        <v>9</v>
      </c>
      <c r="F21" s="10" t="s">
        <v>62</v>
      </c>
      <c r="G21" s="7" t="s">
        <v>63</v>
      </c>
      <c r="H21" s="9" t="s">
        <v>5</v>
      </c>
      <c r="I21" s="14">
        <v>243475120</v>
      </c>
      <c r="J21" s="14">
        <v>243475120</v>
      </c>
      <c r="K21" s="10" t="s">
        <v>10</v>
      </c>
      <c r="L21" s="10" t="s">
        <v>413</v>
      </c>
      <c r="M21" s="10"/>
      <c r="N21" s="10"/>
      <c r="O21" s="8" t="s">
        <v>353</v>
      </c>
      <c r="P21" s="10" t="s">
        <v>36</v>
      </c>
      <c r="Q21" s="72" t="s">
        <v>37</v>
      </c>
      <c r="R21" s="117"/>
      <c r="S21" s="118"/>
    </row>
    <row r="22" spans="1:19" s="11" customFormat="1" ht="49.5">
      <c r="A22" s="8" t="s">
        <v>386</v>
      </c>
      <c r="B22" s="8" t="s">
        <v>44</v>
      </c>
      <c r="C22" s="9" t="s">
        <v>1</v>
      </c>
      <c r="D22" s="9" t="s">
        <v>0</v>
      </c>
      <c r="E22" s="9" t="s">
        <v>9</v>
      </c>
      <c r="F22" s="10" t="s">
        <v>62</v>
      </c>
      <c r="G22" s="7" t="s">
        <v>63</v>
      </c>
      <c r="H22" s="9" t="s">
        <v>5</v>
      </c>
      <c r="I22" s="14">
        <v>850000000</v>
      </c>
      <c r="J22" s="14">
        <v>850000000</v>
      </c>
      <c r="K22" s="10" t="s">
        <v>10</v>
      </c>
      <c r="L22" s="10" t="s">
        <v>413</v>
      </c>
      <c r="M22" s="10"/>
      <c r="N22" s="10"/>
      <c r="O22" s="8" t="s">
        <v>353</v>
      </c>
      <c r="P22" s="10" t="s">
        <v>36</v>
      </c>
      <c r="Q22" s="72" t="s">
        <v>37</v>
      </c>
      <c r="R22" s="117"/>
      <c r="S22" s="118"/>
    </row>
    <row r="23" spans="1:19" s="11" customFormat="1" ht="33">
      <c r="A23" s="8" t="s">
        <v>386</v>
      </c>
      <c r="B23" s="8" t="s">
        <v>45</v>
      </c>
      <c r="C23" s="9" t="s">
        <v>1</v>
      </c>
      <c r="D23" s="9" t="s">
        <v>1</v>
      </c>
      <c r="E23" s="9" t="s">
        <v>9</v>
      </c>
      <c r="F23" s="10" t="s">
        <v>62</v>
      </c>
      <c r="G23" s="7" t="s">
        <v>63</v>
      </c>
      <c r="H23" s="9" t="s">
        <v>5</v>
      </c>
      <c r="I23" s="14">
        <v>1200000000</v>
      </c>
      <c r="J23" s="14">
        <v>1200000000</v>
      </c>
      <c r="K23" s="10" t="s">
        <v>10</v>
      </c>
      <c r="L23" s="10" t="s">
        <v>413</v>
      </c>
      <c r="M23" s="10"/>
      <c r="N23" s="10"/>
      <c r="O23" s="8" t="s">
        <v>353</v>
      </c>
      <c r="P23" s="10" t="s">
        <v>36</v>
      </c>
      <c r="Q23" s="72" t="s">
        <v>37</v>
      </c>
      <c r="R23" s="117"/>
      <c r="S23" s="118"/>
    </row>
    <row r="24" spans="1:19" s="11" customFormat="1" ht="99">
      <c r="A24" s="8" t="s">
        <v>386</v>
      </c>
      <c r="B24" s="8" t="s">
        <v>203</v>
      </c>
      <c r="C24" s="9" t="s">
        <v>1</v>
      </c>
      <c r="D24" s="9" t="s">
        <v>1</v>
      </c>
      <c r="E24" s="9" t="s">
        <v>9</v>
      </c>
      <c r="F24" s="10" t="s">
        <v>62</v>
      </c>
      <c r="G24" s="7" t="s">
        <v>63</v>
      </c>
      <c r="H24" s="9" t="s">
        <v>5</v>
      </c>
      <c r="I24" s="14">
        <v>196000000</v>
      </c>
      <c r="J24" s="14">
        <v>196000000</v>
      </c>
      <c r="K24" s="10" t="s">
        <v>10</v>
      </c>
      <c r="L24" s="10" t="s">
        <v>413</v>
      </c>
      <c r="M24" s="10"/>
      <c r="N24" s="10"/>
      <c r="O24" s="8" t="s">
        <v>353</v>
      </c>
      <c r="P24" s="10" t="s">
        <v>36</v>
      </c>
      <c r="Q24" s="72" t="s">
        <v>37</v>
      </c>
      <c r="R24" s="117"/>
      <c r="S24" s="118"/>
    </row>
    <row r="25" spans="1:19" s="11" customFormat="1" ht="132">
      <c r="A25" s="8" t="s">
        <v>386</v>
      </c>
      <c r="B25" s="8" t="s">
        <v>204</v>
      </c>
      <c r="C25" s="9" t="s">
        <v>1</v>
      </c>
      <c r="D25" s="9" t="s">
        <v>1</v>
      </c>
      <c r="E25" s="9" t="s">
        <v>9</v>
      </c>
      <c r="F25" s="10" t="s">
        <v>62</v>
      </c>
      <c r="G25" s="7" t="s">
        <v>63</v>
      </c>
      <c r="H25" s="9" t="s">
        <v>5</v>
      </c>
      <c r="I25" s="14">
        <v>34000000</v>
      </c>
      <c r="J25" s="14">
        <v>34000000</v>
      </c>
      <c r="K25" s="10" t="s">
        <v>10</v>
      </c>
      <c r="L25" s="10" t="s">
        <v>413</v>
      </c>
      <c r="M25" s="10"/>
      <c r="N25" s="10"/>
      <c r="O25" s="8" t="s">
        <v>353</v>
      </c>
      <c r="P25" s="10" t="s">
        <v>36</v>
      </c>
      <c r="Q25" s="72" t="s">
        <v>37</v>
      </c>
      <c r="R25" s="117"/>
      <c r="S25" s="118"/>
    </row>
    <row r="26" spans="1:19" s="11" customFormat="1" ht="115.5">
      <c r="A26" s="8" t="s">
        <v>43</v>
      </c>
      <c r="B26" s="8" t="s">
        <v>205</v>
      </c>
      <c r="C26" s="9" t="s">
        <v>0</v>
      </c>
      <c r="D26" s="9" t="s">
        <v>0</v>
      </c>
      <c r="E26" s="9" t="s">
        <v>6</v>
      </c>
      <c r="F26" s="10" t="s">
        <v>62</v>
      </c>
      <c r="G26" s="7" t="s">
        <v>63</v>
      </c>
      <c r="H26" s="9" t="s">
        <v>5</v>
      </c>
      <c r="I26" s="14">
        <v>25000000</v>
      </c>
      <c r="J26" s="14">
        <v>25000000</v>
      </c>
      <c r="K26" s="10" t="s">
        <v>10</v>
      </c>
      <c r="L26" s="10" t="s">
        <v>413</v>
      </c>
      <c r="M26" s="10"/>
      <c r="N26" s="10"/>
      <c r="O26" s="8" t="s">
        <v>353</v>
      </c>
      <c r="P26" s="10" t="s">
        <v>36</v>
      </c>
      <c r="Q26" s="72" t="s">
        <v>37</v>
      </c>
      <c r="R26" s="117"/>
      <c r="S26" s="118"/>
    </row>
    <row r="27" spans="1:19" s="11" customFormat="1" ht="115.5">
      <c r="A27" s="8" t="s">
        <v>43</v>
      </c>
      <c r="B27" s="8" t="s">
        <v>206</v>
      </c>
      <c r="C27" s="9" t="s">
        <v>0</v>
      </c>
      <c r="D27" s="9" t="s">
        <v>0</v>
      </c>
      <c r="E27" s="9" t="s">
        <v>6</v>
      </c>
      <c r="F27" s="10" t="s">
        <v>62</v>
      </c>
      <c r="G27" s="7" t="s">
        <v>63</v>
      </c>
      <c r="H27" s="9" t="s">
        <v>5</v>
      </c>
      <c r="I27" s="14">
        <v>230000000</v>
      </c>
      <c r="J27" s="14">
        <v>230000000</v>
      </c>
      <c r="K27" s="10" t="s">
        <v>10</v>
      </c>
      <c r="L27" s="10" t="s">
        <v>413</v>
      </c>
      <c r="M27" s="10"/>
      <c r="N27" s="10"/>
      <c r="O27" s="8" t="s">
        <v>353</v>
      </c>
      <c r="P27" s="10" t="s">
        <v>36</v>
      </c>
      <c r="Q27" s="72" t="s">
        <v>37</v>
      </c>
      <c r="R27" s="117"/>
      <c r="S27" s="118"/>
    </row>
    <row r="28" spans="1:19" s="11" customFormat="1" ht="49.5">
      <c r="A28" s="8" t="s">
        <v>46</v>
      </c>
      <c r="B28" s="8" t="s">
        <v>47</v>
      </c>
      <c r="C28" s="9" t="s">
        <v>75</v>
      </c>
      <c r="D28" s="9" t="s">
        <v>75</v>
      </c>
      <c r="E28" s="9" t="s">
        <v>35</v>
      </c>
      <c r="F28" s="10" t="s">
        <v>62</v>
      </c>
      <c r="G28" s="7" t="s">
        <v>63</v>
      </c>
      <c r="H28" s="9" t="s">
        <v>5</v>
      </c>
      <c r="I28" s="14">
        <v>100000000</v>
      </c>
      <c r="J28" s="14">
        <v>100000000</v>
      </c>
      <c r="K28" s="10" t="s">
        <v>10</v>
      </c>
      <c r="L28" s="10" t="s">
        <v>413</v>
      </c>
      <c r="M28" s="10"/>
      <c r="N28" s="10"/>
      <c r="O28" s="8" t="s">
        <v>353</v>
      </c>
      <c r="P28" s="10" t="s">
        <v>36</v>
      </c>
      <c r="Q28" s="72" t="s">
        <v>37</v>
      </c>
      <c r="R28" s="117"/>
      <c r="S28" s="118"/>
    </row>
    <row r="29" spans="1:19" s="11" customFormat="1" ht="49.5">
      <c r="A29" s="8" t="s">
        <v>46</v>
      </c>
      <c r="B29" s="8" t="s">
        <v>48</v>
      </c>
      <c r="C29" s="9" t="s">
        <v>81</v>
      </c>
      <c r="D29" s="9" t="s">
        <v>81</v>
      </c>
      <c r="E29" s="9" t="s">
        <v>49</v>
      </c>
      <c r="F29" s="10" t="s">
        <v>62</v>
      </c>
      <c r="G29" s="7" t="s">
        <v>63</v>
      </c>
      <c r="H29" s="9" t="s">
        <v>5</v>
      </c>
      <c r="I29" s="14">
        <v>364624242.59054089</v>
      </c>
      <c r="J29" s="14">
        <v>364624242.59054089</v>
      </c>
      <c r="K29" s="10" t="s">
        <v>10</v>
      </c>
      <c r="L29" s="10" t="s">
        <v>413</v>
      </c>
      <c r="M29" s="10"/>
      <c r="N29" s="10"/>
      <c r="O29" s="8" t="s">
        <v>353</v>
      </c>
      <c r="P29" s="10" t="s">
        <v>36</v>
      </c>
      <c r="Q29" s="72" t="s">
        <v>37</v>
      </c>
      <c r="R29" s="117"/>
      <c r="S29" s="118"/>
    </row>
    <row r="30" spans="1:19" s="11" customFormat="1" ht="33">
      <c r="A30" s="8" t="s">
        <v>50</v>
      </c>
      <c r="B30" s="8" t="s">
        <v>51</v>
      </c>
      <c r="C30" s="9" t="s">
        <v>1</v>
      </c>
      <c r="D30" s="9" t="s">
        <v>1</v>
      </c>
      <c r="E30" s="9" t="s">
        <v>14</v>
      </c>
      <c r="F30" s="10" t="s">
        <v>62</v>
      </c>
      <c r="G30" s="7" t="s">
        <v>318</v>
      </c>
      <c r="H30" s="9" t="s">
        <v>5</v>
      </c>
      <c r="I30" s="14">
        <v>10928728092</v>
      </c>
      <c r="J30" s="14">
        <v>10928728092</v>
      </c>
      <c r="K30" s="10" t="s">
        <v>10</v>
      </c>
      <c r="L30" s="10" t="s">
        <v>413</v>
      </c>
      <c r="M30" s="10"/>
      <c r="N30" s="10"/>
      <c r="O30" s="8" t="s">
        <v>353</v>
      </c>
      <c r="P30" s="10" t="s">
        <v>36</v>
      </c>
      <c r="Q30" s="72" t="s">
        <v>37</v>
      </c>
      <c r="R30" s="117"/>
      <c r="S30" s="118"/>
    </row>
    <row r="31" spans="1:19" s="11" customFormat="1" ht="132">
      <c r="A31" s="81">
        <v>72141701</v>
      </c>
      <c r="B31" s="31" t="s">
        <v>88</v>
      </c>
      <c r="C31" s="9" t="s">
        <v>1</v>
      </c>
      <c r="D31" s="9" t="s">
        <v>0</v>
      </c>
      <c r="E31" s="9" t="s">
        <v>9</v>
      </c>
      <c r="F31" s="10" t="s">
        <v>62</v>
      </c>
      <c r="G31" s="7" t="s">
        <v>63</v>
      </c>
      <c r="H31" s="9" t="s">
        <v>5</v>
      </c>
      <c r="I31" s="102">
        <v>380000000</v>
      </c>
      <c r="J31" s="102">
        <v>380000000</v>
      </c>
      <c r="K31" s="10" t="s">
        <v>10</v>
      </c>
      <c r="L31" s="10" t="s">
        <v>413</v>
      </c>
      <c r="M31" s="10"/>
      <c r="N31" s="10"/>
      <c r="O31" s="7" t="s">
        <v>52</v>
      </c>
      <c r="P31" s="9" t="s">
        <v>53</v>
      </c>
      <c r="Q31" s="71" t="s">
        <v>54</v>
      </c>
      <c r="R31" s="117"/>
      <c r="S31" s="118"/>
    </row>
    <row r="32" spans="1:19" s="11" customFormat="1" ht="82.5">
      <c r="A32" s="81">
        <v>95141803</v>
      </c>
      <c r="B32" s="12" t="s">
        <v>89</v>
      </c>
      <c r="C32" s="9" t="s">
        <v>1</v>
      </c>
      <c r="D32" s="9" t="s">
        <v>0</v>
      </c>
      <c r="E32" s="32">
        <v>1</v>
      </c>
      <c r="F32" s="10" t="s">
        <v>62</v>
      </c>
      <c r="G32" s="7" t="s">
        <v>63</v>
      </c>
      <c r="H32" s="9" t="s">
        <v>5</v>
      </c>
      <c r="I32" s="102">
        <v>29900000</v>
      </c>
      <c r="J32" s="102">
        <v>29900000</v>
      </c>
      <c r="K32" s="10" t="s">
        <v>10</v>
      </c>
      <c r="L32" s="10" t="s">
        <v>413</v>
      </c>
      <c r="M32" s="10"/>
      <c r="N32" s="10"/>
      <c r="O32" s="7" t="s">
        <v>52</v>
      </c>
      <c r="P32" s="9" t="s">
        <v>53</v>
      </c>
      <c r="Q32" s="71" t="s">
        <v>54</v>
      </c>
      <c r="R32" s="117"/>
      <c r="S32" s="118"/>
    </row>
    <row r="33" spans="1:19" s="11" customFormat="1" ht="99">
      <c r="A33" s="81">
        <v>41111509</v>
      </c>
      <c r="B33" s="12" t="s">
        <v>90</v>
      </c>
      <c r="C33" s="9" t="s">
        <v>1</v>
      </c>
      <c r="D33" s="9" t="s">
        <v>0</v>
      </c>
      <c r="E33" s="32">
        <v>1</v>
      </c>
      <c r="F33" s="10" t="s">
        <v>62</v>
      </c>
      <c r="G33" s="7" t="s">
        <v>63</v>
      </c>
      <c r="H33" s="9" t="s">
        <v>5</v>
      </c>
      <c r="I33" s="102">
        <v>27600000</v>
      </c>
      <c r="J33" s="102">
        <v>27600000</v>
      </c>
      <c r="K33" s="10" t="s">
        <v>10</v>
      </c>
      <c r="L33" s="10" t="s">
        <v>413</v>
      </c>
      <c r="M33" s="10"/>
      <c r="N33" s="10"/>
      <c r="O33" s="7" t="s">
        <v>52</v>
      </c>
      <c r="P33" s="9" t="s">
        <v>53</v>
      </c>
      <c r="Q33" s="71" t="s">
        <v>54</v>
      </c>
      <c r="R33" s="117"/>
      <c r="S33" s="118"/>
    </row>
    <row r="34" spans="1:19" s="11" customFormat="1" ht="99">
      <c r="A34" s="81">
        <v>46151505</v>
      </c>
      <c r="B34" s="12" t="s">
        <v>91</v>
      </c>
      <c r="C34" s="9" t="s">
        <v>1</v>
      </c>
      <c r="D34" s="9" t="s">
        <v>0</v>
      </c>
      <c r="E34" s="32">
        <v>1</v>
      </c>
      <c r="F34" s="10" t="s">
        <v>62</v>
      </c>
      <c r="G34" s="7" t="s">
        <v>63</v>
      </c>
      <c r="H34" s="9" t="s">
        <v>5</v>
      </c>
      <c r="I34" s="102">
        <v>9200000</v>
      </c>
      <c r="J34" s="102">
        <v>9200000</v>
      </c>
      <c r="K34" s="10" t="s">
        <v>10</v>
      </c>
      <c r="L34" s="10" t="s">
        <v>413</v>
      </c>
      <c r="M34" s="10"/>
      <c r="N34" s="10"/>
      <c r="O34" s="7" t="s">
        <v>52</v>
      </c>
      <c r="P34" s="9" t="s">
        <v>53</v>
      </c>
      <c r="Q34" s="71" t="s">
        <v>54</v>
      </c>
      <c r="R34" s="117"/>
      <c r="S34" s="118"/>
    </row>
    <row r="35" spans="1:19" s="11" customFormat="1" ht="66">
      <c r="A35" s="81">
        <v>20101716</v>
      </c>
      <c r="B35" s="12" t="s">
        <v>92</v>
      </c>
      <c r="C35" s="9" t="s">
        <v>1</v>
      </c>
      <c r="D35" s="9" t="s">
        <v>0</v>
      </c>
      <c r="E35" s="32">
        <v>1</v>
      </c>
      <c r="F35" s="10" t="s">
        <v>62</v>
      </c>
      <c r="G35" s="7" t="s">
        <v>63</v>
      </c>
      <c r="H35" s="9" t="s">
        <v>5</v>
      </c>
      <c r="I35" s="102">
        <v>38200000</v>
      </c>
      <c r="J35" s="102">
        <v>38200000</v>
      </c>
      <c r="K35" s="10" t="s">
        <v>10</v>
      </c>
      <c r="L35" s="10" t="s">
        <v>413</v>
      </c>
      <c r="M35" s="10"/>
      <c r="N35" s="10"/>
      <c r="O35" s="7" t="s">
        <v>52</v>
      </c>
      <c r="P35" s="9" t="s">
        <v>53</v>
      </c>
      <c r="Q35" s="71" t="s">
        <v>54</v>
      </c>
      <c r="R35" s="117"/>
      <c r="S35" s="118"/>
    </row>
    <row r="36" spans="1:19" s="11" customFormat="1" ht="16.5">
      <c r="A36" s="81">
        <v>94131501</v>
      </c>
      <c r="B36" s="20" t="s">
        <v>93</v>
      </c>
      <c r="C36" s="9" t="s">
        <v>1</v>
      </c>
      <c r="D36" s="9" t="s">
        <v>1</v>
      </c>
      <c r="E36" s="32">
        <v>11</v>
      </c>
      <c r="F36" s="10" t="s">
        <v>62</v>
      </c>
      <c r="G36" s="7" t="s">
        <v>63</v>
      </c>
      <c r="H36" s="9" t="s">
        <v>5</v>
      </c>
      <c r="I36" s="102">
        <v>18000000</v>
      </c>
      <c r="J36" s="102">
        <v>18000000</v>
      </c>
      <c r="K36" s="10" t="s">
        <v>10</v>
      </c>
      <c r="L36" s="10" t="s">
        <v>413</v>
      </c>
      <c r="M36" s="10"/>
      <c r="N36" s="10"/>
      <c r="O36" s="7" t="s">
        <v>52</v>
      </c>
      <c r="P36" s="9" t="s">
        <v>53</v>
      </c>
      <c r="Q36" s="71" t="s">
        <v>54</v>
      </c>
      <c r="R36" s="117"/>
      <c r="S36" s="118"/>
    </row>
    <row r="37" spans="1:19" s="11" customFormat="1" ht="16.5">
      <c r="A37" s="81">
        <v>94131501</v>
      </c>
      <c r="B37" s="20" t="s">
        <v>93</v>
      </c>
      <c r="C37" s="9" t="s">
        <v>1</v>
      </c>
      <c r="D37" s="9" t="s">
        <v>1</v>
      </c>
      <c r="E37" s="32">
        <v>11</v>
      </c>
      <c r="F37" s="10" t="s">
        <v>62</v>
      </c>
      <c r="G37" s="7" t="s">
        <v>63</v>
      </c>
      <c r="H37" s="9" t="s">
        <v>5</v>
      </c>
      <c r="I37" s="102">
        <v>18000000</v>
      </c>
      <c r="J37" s="102">
        <v>18000000</v>
      </c>
      <c r="K37" s="10" t="s">
        <v>10</v>
      </c>
      <c r="L37" s="10" t="s">
        <v>413</v>
      </c>
      <c r="M37" s="10"/>
      <c r="N37" s="10"/>
      <c r="O37" s="7" t="s">
        <v>52</v>
      </c>
      <c r="P37" s="9" t="s">
        <v>53</v>
      </c>
      <c r="Q37" s="71" t="s">
        <v>54</v>
      </c>
      <c r="R37" s="117"/>
      <c r="S37" s="118"/>
    </row>
    <row r="38" spans="1:19" s="11" customFormat="1" ht="16.5">
      <c r="A38" s="81">
        <v>94131501</v>
      </c>
      <c r="B38" s="20" t="s">
        <v>93</v>
      </c>
      <c r="C38" s="9" t="s">
        <v>1</v>
      </c>
      <c r="D38" s="9" t="s">
        <v>1</v>
      </c>
      <c r="E38" s="32">
        <v>11</v>
      </c>
      <c r="F38" s="10" t="s">
        <v>62</v>
      </c>
      <c r="G38" s="7" t="s">
        <v>63</v>
      </c>
      <c r="H38" s="9" t="s">
        <v>5</v>
      </c>
      <c r="I38" s="102">
        <v>3000000</v>
      </c>
      <c r="J38" s="102">
        <v>3000000</v>
      </c>
      <c r="K38" s="10" t="s">
        <v>10</v>
      </c>
      <c r="L38" s="10" t="s">
        <v>413</v>
      </c>
      <c r="M38" s="10"/>
      <c r="N38" s="10"/>
      <c r="O38" s="7" t="s">
        <v>52</v>
      </c>
      <c r="P38" s="9" t="s">
        <v>53</v>
      </c>
      <c r="Q38" s="71" t="s">
        <v>54</v>
      </c>
      <c r="R38" s="117"/>
      <c r="S38" s="118"/>
    </row>
    <row r="39" spans="1:19" s="11" customFormat="1" ht="16.5">
      <c r="A39" s="81">
        <v>94131501</v>
      </c>
      <c r="B39" s="20" t="s">
        <v>93</v>
      </c>
      <c r="C39" s="9" t="s">
        <v>1</v>
      </c>
      <c r="D39" s="9" t="s">
        <v>1</v>
      </c>
      <c r="E39" s="32">
        <v>11</v>
      </c>
      <c r="F39" s="10" t="s">
        <v>62</v>
      </c>
      <c r="G39" s="7" t="s">
        <v>63</v>
      </c>
      <c r="H39" s="9" t="s">
        <v>5</v>
      </c>
      <c r="I39" s="102">
        <v>4000000</v>
      </c>
      <c r="J39" s="102">
        <v>4000000</v>
      </c>
      <c r="K39" s="10" t="s">
        <v>10</v>
      </c>
      <c r="L39" s="10" t="s">
        <v>413</v>
      </c>
      <c r="M39" s="10"/>
      <c r="N39" s="10"/>
      <c r="O39" s="7" t="s">
        <v>52</v>
      </c>
      <c r="P39" s="9" t="s">
        <v>53</v>
      </c>
      <c r="Q39" s="71" t="s">
        <v>54</v>
      </c>
      <c r="R39" s="117"/>
      <c r="S39" s="118"/>
    </row>
    <row r="40" spans="1:19" s="11" customFormat="1" ht="16.5">
      <c r="A40" s="81">
        <v>94131501</v>
      </c>
      <c r="B40" s="20" t="s">
        <v>93</v>
      </c>
      <c r="C40" s="9" t="s">
        <v>1</v>
      </c>
      <c r="D40" s="9" t="s">
        <v>1</v>
      </c>
      <c r="E40" s="32">
        <v>11</v>
      </c>
      <c r="F40" s="10" t="s">
        <v>62</v>
      </c>
      <c r="G40" s="7" t="s">
        <v>63</v>
      </c>
      <c r="H40" s="9" t="s">
        <v>5</v>
      </c>
      <c r="I40" s="102">
        <v>4000000</v>
      </c>
      <c r="J40" s="102">
        <v>4000000</v>
      </c>
      <c r="K40" s="10" t="s">
        <v>10</v>
      </c>
      <c r="L40" s="10" t="s">
        <v>413</v>
      </c>
      <c r="M40" s="10"/>
      <c r="N40" s="10"/>
      <c r="O40" s="7" t="s">
        <v>52</v>
      </c>
      <c r="P40" s="9" t="s">
        <v>53</v>
      </c>
      <c r="Q40" s="71" t="s">
        <v>54</v>
      </c>
      <c r="R40" s="117"/>
      <c r="S40" s="118"/>
    </row>
    <row r="41" spans="1:19" s="11" customFormat="1" ht="16.5">
      <c r="A41" s="81">
        <v>94131501</v>
      </c>
      <c r="B41" s="20" t="s">
        <v>93</v>
      </c>
      <c r="C41" s="9" t="s">
        <v>1</v>
      </c>
      <c r="D41" s="9" t="s">
        <v>1</v>
      </c>
      <c r="E41" s="32">
        <v>11</v>
      </c>
      <c r="F41" s="10" t="s">
        <v>62</v>
      </c>
      <c r="G41" s="7" t="s">
        <v>63</v>
      </c>
      <c r="H41" s="9" t="s">
        <v>5</v>
      </c>
      <c r="I41" s="102">
        <v>4000000</v>
      </c>
      <c r="J41" s="102">
        <v>4000000</v>
      </c>
      <c r="K41" s="10" t="s">
        <v>10</v>
      </c>
      <c r="L41" s="10" t="s">
        <v>413</v>
      </c>
      <c r="M41" s="10"/>
      <c r="N41" s="10"/>
      <c r="O41" s="7" t="s">
        <v>52</v>
      </c>
      <c r="P41" s="9" t="s">
        <v>53</v>
      </c>
      <c r="Q41" s="71" t="s">
        <v>54</v>
      </c>
      <c r="R41" s="117"/>
      <c r="S41" s="118"/>
    </row>
    <row r="42" spans="1:19" s="11" customFormat="1" ht="16.5">
      <c r="A42" s="81">
        <v>94131501</v>
      </c>
      <c r="B42" s="20" t="s">
        <v>93</v>
      </c>
      <c r="C42" s="9" t="s">
        <v>1</v>
      </c>
      <c r="D42" s="9" t="s">
        <v>1</v>
      </c>
      <c r="E42" s="32">
        <v>11</v>
      </c>
      <c r="F42" s="10" t="s">
        <v>62</v>
      </c>
      <c r="G42" s="7" t="s">
        <v>63</v>
      </c>
      <c r="H42" s="9" t="s">
        <v>5</v>
      </c>
      <c r="I42" s="102">
        <v>16000000</v>
      </c>
      <c r="J42" s="102">
        <v>16000000</v>
      </c>
      <c r="K42" s="10" t="s">
        <v>10</v>
      </c>
      <c r="L42" s="10" t="s">
        <v>413</v>
      </c>
      <c r="M42" s="10"/>
      <c r="N42" s="10"/>
      <c r="O42" s="7" t="s">
        <v>52</v>
      </c>
      <c r="P42" s="9" t="s">
        <v>53</v>
      </c>
      <c r="Q42" s="71" t="s">
        <v>54</v>
      </c>
      <c r="R42" s="117"/>
      <c r="S42" s="118"/>
    </row>
    <row r="43" spans="1:19" s="11" customFormat="1" ht="99">
      <c r="A43" s="8" t="s">
        <v>18</v>
      </c>
      <c r="B43" s="8" t="s">
        <v>19</v>
      </c>
      <c r="C43" s="9" t="s">
        <v>0</v>
      </c>
      <c r="D43" s="9" t="s">
        <v>0</v>
      </c>
      <c r="E43" s="9" t="s">
        <v>9</v>
      </c>
      <c r="F43" s="10" t="s">
        <v>62</v>
      </c>
      <c r="G43" s="7" t="s">
        <v>63</v>
      </c>
      <c r="H43" s="9" t="s">
        <v>5</v>
      </c>
      <c r="I43" s="103">
        <v>100000000</v>
      </c>
      <c r="J43" s="103">
        <v>100000000</v>
      </c>
      <c r="K43" s="10" t="s">
        <v>10</v>
      </c>
      <c r="L43" s="10" t="s">
        <v>413</v>
      </c>
      <c r="M43" s="10"/>
      <c r="N43" s="10"/>
      <c r="O43" s="7" t="s">
        <v>337</v>
      </c>
      <c r="P43" s="9" t="s">
        <v>20</v>
      </c>
      <c r="Q43" s="71" t="s">
        <v>21</v>
      </c>
      <c r="R43" s="117"/>
      <c r="S43" s="118"/>
    </row>
    <row r="44" spans="1:19" s="11" customFormat="1" ht="82.5">
      <c r="A44" s="7" t="s">
        <v>23</v>
      </c>
      <c r="B44" s="8" t="s">
        <v>157</v>
      </c>
      <c r="C44" s="9" t="s">
        <v>29</v>
      </c>
      <c r="D44" s="9" t="s">
        <v>29</v>
      </c>
      <c r="E44" s="9" t="s">
        <v>6</v>
      </c>
      <c r="F44" s="10" t="s">
        <v>62</v>
      </c>
      <c r="G44" s="7" t="s">
        <v>63</v>
      </c>
      <c r="H44" s="9" t="s">
        <v>5</v>
      </c>
      <c r="I44" s="103">
        <v>70000000</v>
      </c>
      <c r="J44" s="103">
        <v>70000000</v>
      </c>
      <c r="K44" s="10" t="s">
        <v>10</v>
      </c>
      <c r="L44" s="10" t="s">
        <v>413</v>
      </c>
      <c r="M44" s="10"/>
      <c r="N44" s="10"/>
      <c r="O44" s="7" t="s">
        <v>337</v>
      </c>
      <c r="P44" s="9" t="s">
        <v>22</v>
      </c>
      <c r="Q44" s="71" t="s">
        <v>21</v>
      </c>
      <c r="R44" s="117"/>
      <c r="S44" s="118"/>
    </row>
    <row r="45" spans="1:19" s="11" customFormat="1" ht="33">
      <c r="A45" s="7" t="s">
        <v>25</v>
      </c>
      <c r="B45" s="8" t="s">
        <v>158</v>
      </c>
      <c r="C45" s="9" t="s">
        <v>29</v>
      </c>
      <c r="D45" s="9" t="s">
        <v>29</v>
      </c>
      <c r="E45" s="9" t="s">
        <v>26</v>
      </c>
      <c r="F45" s="10" t="s">
        <v>62</v>
      </c>
      <c r="G45" s="7" t="s">
        <v>63</v>
      </c>
      <c r="H45" s="9" t="s">
        <v>5</v>
      </c>
      <c r="I45" s="103">
        <v>26000000</v>
      </c>
      <c r="J45" s="103">
        <v>26000000</v>
      </c>
      <c r="K45" s="10" t="s">
        <v>10</v>
      </c>
      <c r="L45" s="10" t="s">
        <v>413</v>
      </c>
      <c r="M45" s="10"/>
      <c r="N45" s="10"/>
      <c r="O45" s="7" t="s">
        <v>337</v>
      </c>
      <c r="P45" s="9" t="s">
        <v>22</v>
      </c>
      <c r="Q45" s="71" t="s">
        <v>21</v>
      </c>
      <c r="R45" s="117"/>
      <c r="S45" s="118"/>
    </row>
    <row r="46" spans="1:19" s="11" customFormat="1" ht="16.5">
      <c r="A46" s="82" t="s">
        <v>162</v>
      </c>
      <c r="B46" s="33" t="s">
        <v>161</v>
      </c>
      <c r="C46" s="9" t="s">
        <v>1</v>
      </c>
      <c r="D46" s="9" t="s">
        <v>1</v>
      </c>
      <c r="E46" s="34">
        <v>12</v>
      </c>
      <c r="F46" s="10" t="s">
        <v>62</v>
      </c>
      <c r="G46" s="7" t="s">
        <v>63</v>
      </c>
      <c r="H46" s="9" t="s">
        <v>5</v>
      </c>
      <c r="I46" s="35">
        <v>566561080</v>
      </c>
      <c r="J46" s="35">
        <v>566561080</v>
      </c>
      <c r="K46" s="10" t="s">
        <v>10</v>
      </c>
      <c r="L46" s="10" t="s">
        <v>413</v>
      </c>
      <c r="M46" s="10"/>
      <c r="N46" s="10"/>
      <c r="O46" s="36" t="s">
        <v>159</v>
      </c>
      <c r="P46" s="34">
        <v>3226823710</v>
      </c>
      <c r="Q46" s="73" t="s">
        <v>160</v>
      </c>
      <c r="R46" s="117"/>
      <c r="S46" s="118"/>
    </row>
    <row r="47" spans="1:19" s="11" customFormat="1" ht="49.5">
      <c r="A47" s="81">
        <v>72101511</v>
      </c>
      <c r="B47" s="12" t="s">
        <v>163</v>
      </c>
      <c r="C47" s="9" t="s">
        <v>0</v>
      </c>
      <c r="D47" s="9" t="s">
        <v>29</v>
      </c>
      <c r="E47" s="34">
        <v>10</v>
      </c>
      <c r="F47" s="10" t="s">
        <v>62</v>
      </c>
      <c r="G47" s="7" t="s">
        <v>63</v>
      </c>
      <c r="H47" s="9" t="s">
        <v>5</v>
      </c>
      <c r="I47" s="35">
        <v>30000000</v>
      </c>
      <c r="J47" s="35">
        <v>30000000</v>
      </c>
      <c r="K47" s="10" t="s">
        <v>10</v>
      </c>
      <c r="L47" s="10" t="s">
        <v>413</v>
      </c>
      <c r="M47" s="10"/>
      <c r="N47" s="10"/>
      <c r="O47" s="36" t="s">
        <v>159</v>
      </c>
      <c r="P47" s="34">
        <v>3226823710</v>
      </c>
      <c r="Q47" s="73" t="s">
        <v>160</v>
      </c>
      <c r="R47" s="117"/>
      <c r="S47" s="118"/>
    </row>
    <row r="48" spans="1:19" s="11" customFormat="1" ht="49.5">
      <c r="A48" s="83">
        <v>84131603</v>
      </c>
      <c r="B48" s="37" t="s">
        <v>164</v>
      </c>
      <c r="C48" s="9" t="s">
        <v>1</v>
      </c>
      <c r="D48" s="9" t="s">
        <v>0</v>
      </c>
      <c r="E48" s="34">
        <v>11</v>
      </c>
      <c r="F48" s="10" t="s">
        <v>62</v>
      </c>
      <c r="G48" s="7" t="s">
        <v>63</v>
      </c>
      <c r="H48" s="9" t="s">
        <v>5</v>
      </c>
      <c r="I48" s="35">
        <v>27199637</v>
      </c>
      <c r="J48" s="35">
        <v>27199637</v>
      </c>
      <c r="K48" s="10" t="s">
        <v>10</v>
      </c>
      <c r="L48" s="10" t="s">
        <v>413</v>
      </c>
      <c r="M48" s="10"/>
      <c r="N48" s="10"/>
      <c r="O48" s="36" t="s">
        <v>159</v>
      </c>
      <c r="P48" s="34">
        <v>3226823710</v>
      </c>
      <c r="Q48" s="73" t="s">
        <v>160</v>
      </c>
      <c r="R48" s="117"/>
      <c r="S48" s="118"/>
    </row>
    <row r="49" spans="1:19" s="11" customFormat="1" ht="16.5">
      <c r="A49" s="81">
        <v>84131513</v>
      </c>
      <c r="B49" s="36" t="s">
        <v>165</v>
      </c>
      <c r="C49" s="9" t="s">
        <v>1</v>
      </c>
      <c r="D49" s="9" t="s">
        <v>0</v>
      </c>
      <c r="E49" s="34">
        <v>12</v>
      </c>
      <c r="F49" s="10" t="s">
        <v>62</v>
      </c>
      <c r="G49" s="7" t="s">
        <v>63</v>
      </c>
      <c r="H49" s="9" t="s">
        <v>5</v>
      </c>
      <c r="I49" s="35">
        <v>77588000</v>
      </c>
      <c r="J49" s="35">
        <v>77588000</v>
      </c>
      <c r="K49" s="10" t="s">
        <v>10</v>
      </c>
      <c r="L49" s="10" t="s">
        <v>413</v>
      </c>
      <c r="M49" s="10"/>
      <c r="N49" s="10"/>
      <c r="O49" s="36" t="s">
        <v>159</v>
      </c>
      <c r="P49" s="34">
        <v>3226823710</v>
      </c>
      <c r="Q49" s="73" t="s">
        <v>160</v>
      </c>
      <c r="R49" s="117"/>
      <c r="S49" s="118"/>
    </row>
    <row r="50" spans="1:19" s="11" customFormat="1" ht="16.5">
      <c r="A50" s="83" t="s">
        <v>260</v>
      </c>
      <c r="B50" s="36" t="s">
        <v>166</v>
      </c>
      <c r="C50" s="9" t="s">
        <v>1</v>
      </c>
      <c r="D50" s="9" t="s">
        <v>0</v>
      </c>
      <c r="E50" s="34">
        <v>12</v>
      </c>
      <c r="F50" s="10" t="s">
        <v>62</v>
      </c>
      <c r="G50" s="7" t="s">
        <v>63</v>
      </c>
      <c r="H50" s="9" t="s">
        <v>5</v>
      </c>
      <c r="I50" s="35">
        <v>12456398</v>
      </c>
      <c r="J50" s="35">
        <v>12456398</v>
      </c>
      <c r="K50" s="10" t="s">
        <v>10</v>
      </c>
      <c r="L50" s="10" t="s">
        <v>413</v>
      </c>
      <c r="M50" s="10"/>
      <c r="N50" s="10"/>
      <c r="O50" s="36" t="s">
        <v>159</v>
      </c>
      <c r="P50" s="34">
        <v>3226823710</v>
      </c>
      <c r="Q50" s="73" t="s">
        <v>160</v>
      </c>
      <c r="R50" s="117"/>
      <c r="S50" s="118"/>
    </row>
    <row r="51" spans="1:19" s="11" customFormat="1" ht="16.5">
      <c r="A51" s="83" t="s">
        <v>261</v>
      </c>
      <c r="B51" s="36" t="s">
        <v>167</v>
      </c>
      <c r="C51" s="9" t="s">
        <v>1</v>
      </c>
      <c r="D51" s="9" t="s">
        <v>0</v>
      </c>
      <c r="E51" s="34">
        <v>12</v>
      </c>
      <c r="F51" s="10" t="s">
        <v>62</v>
      </c>
      <c r="G51" s="7" t="s">
        <v>63</v>
      </c>
      <c r="H51" s="9" t="s">
        <v>5</v>
      </c>
      <c r="I51" s="35">
        <v>13965840</v>
      </c>
      <c r="J51" s="35">
        <v>13965840</v>
      </c>
      <c r="K51" s="10" t="s">
        <v>10</v>
      </c>
      <c r="L51" s="10" t="s">
        <v>413</v>
      </c>
      <c r="M51" s="10"/>
      <c r="N51" s="10"/>
      <c r="O51" s="36" t="s">
        <v>159</v>
      </c>
      <c r="P51" s="34">
        <v>3226823710</v>
      </c>
      <c r="Q51" s="73" t="s">
        <v>160</v>
      </c>
      <c r="R51" s="117"/>
      <c r="S51" s="118"/>
    </row>
    <row r="52" spans="1:19" s="11" customFormat="1" ht="16.5">
      <c r="A52" s="81">
        <v>84131503</v>
      </c>
      <c r="B52" s="36" t="s">
        <v>168</v>
      </c>
      <c r="C52" s="9" t="s">
        <v>1</v>
      </c>
      <c r="D52" s="9" t="s">
        <v>0</v>
      </c>
      <c r="E52" s="34">
        <v>12</v>
      </c>
      <c r="F52" s="10" t="s">
        <v>62</v>
      </c>
      <c r="G52" s="7" t="s">
        <v>63</v>
      </c>
      <c r="H52" s="9" t="s">
        <v>5</v>
      </c>
      <c r="I52" s="35">
        <v>93185601</v>
      </c>
      <c r="J52" s="35">
        <v>93185601</v>
      </c>
      <c r="K52" s="10" t="s">
        <v>10</v>
      </c>
      <c r="L52" s="10" t="s">
        <v>413</v>
      </c>
      <c r="M52" s="10"/>
      <c r="N52" s="10"/>
      <c r="O52" s="36" t="s">
        <v>159</v>
      </c>
      <c r="P52" s="34">
        <v>3226823710</v>
      </c>
      <c r="Q52" s="73" t="s">
        <v>160</v>
      </c>
      <c r="R52" s="117"/>
      <c r="S52" s="118"/>
    </row>
    <row r="53" spans="1:19" s="11" customFormat="1" ht="16.5">
      <c r="A53" s="83" t="s">
        <v>262</v>
      </c>
      <c r="B53" s="36" t="s">
        <v>169</v>
      </c>
      <c r="C53" s="9" t="s">
        <v>1</v>
      </c>
      <c r="D53" s="9" t="s">
        <v>0</v>
      </c>
      <c r="E53" s="34">
        <v>12</v>
      </c>
      <c r="F53" s="10" t="s">
        <v>62</v>
      </c>
      <c r="G53" s="7" t="s">
        <v>63</v>
      </c>
      <c r="H53" s="9" t="s">
        <v>5</v>
      </c>
      <c r="I53" s="35">
        <v>28562971</v>
      </c>
      <c r="J53" s="35">
        <v>28562971</v>
      </c>
      <c r="K53" s="10" t="s">
        <v>10</v>
      </c>
      <c r="L53" s="10" t="s">
        <v>413</v>
      </c>
      <c r="M53" s="10"/>
      <c r="N53" s="10"/>
      <c r="O53" s="36" t="s">
        <v>159</v>
      </c>
      <c r="P53" s="34">
        <v>3226823710</v>
      </c>
      <c r="Q53" s="73" t="s">
        <v>160</v>
      </c>
      <c r="R53" s="117"/>
      <c r="S53" s="118"/>
    </row>
    <row r="54" spans="1:19" s="11" customFormat="1" ht="16.5">
      <c r="A54" s="83">
        <v>84131607</v>
      </c>
      <c r="B54" s="36" t="s">
        <v>170</v>
      </c>
      <c r="C54" s="9" t="s">
        <v>1</v>
      </c>
      <c r="D54" s="9" t="s">
        <v>0</v>
      </c>
      <c r="E54" s="34">
        <v>12</v>
      </c>
      <c r="F54" s="10" t="s">
        <v>62</v>
      </c>
      <c r="G54" s="7" t="s">
        <v>63</v>
      </c>
      <c r="H54" s="9" t="s">
        <v>5</v>
      </c>
      <c r="I54" s="35">
        <v>11838793</v>
      </c>
      <c r="J54" s="35">
        <v>11838793</v>
      </c>
      <c r="K54" s="10" t="s">
        <v>10</v>
      </c>
      <c r="L54" s="10" t="s">
        <v>413</v>
      </c>
      <c r="M54" s="10"/>
      <c r="N54" s="10"/>
      <c r="O54" s="36" t="s">
        <v>159</v>
      </c>
      <c r="P54" s="34">
        <v>3226823710</v>
      </c>
      <c r="Q54" s="73" t="s">
        <v>160</v>
      </c>
      <c r="R54" s="117"/>
      <c r="S54" s="118"/>
    </row>
    <row r="55" spans="1:19" s="11" customFormat="1" ht="82.5">
      <c r="A55" s="83">
        <v>92101501</v>
      </c>
      <c r="B55" s="37" t="s">
        <v>171</v>
      </c>
      <c r="C55" s="9" t="s">
        <v>1</v>
      </c>
      <c r="D55" s="9" t="s">
        <v>30</v>
      </c>
      <c r="E55" s="34">
        <v>8</v>
      </c>
      <c r="F55" s="10" t="s">
        <v>62</v>
      </c>
      <c r="G55" s="7" t="s">
        <v>63</v>
      </c>
      <c r="H55" s="9" t="s">
        <v>5</v>
      </c>
      <c r="I55" s="35">
        <v>1680343267</v>
      </c>
      <c r="J55" s="35">
        <v>1680343267</v>
      </c>
      <c r="K55" s="10" t="s">
        <v>10</v>
      </c>
      <c r="L55" s="10" t="s">
        <v>413</v>
      </c>
      <c r="M55" s="10"/>
      <c r="N55" s="10"/>
      <c r="O55" s="36" t="s">
        <v>159</v>
      </c>
      <c r="P55" s="34">
        <v>3226823710</v>
      </c>
      <c r="Q55" s="73" t="s">
        <v>160</v>
      </c>
      <c r="R55" s="117"/>
      <c r="S55" s="118"/>
    </row>
    <row r="56" spans="1:19" s="11" customFormat="1" ht="49.5">
      <c r="A56" s="83">
        <v>80111604</v>
      </c>
      <c r="B56" s="37" t="s">
        <v>172</v>
      </c>
      <c r="C56" s="9" t="s">
        <v>1</v>
      </c>
      <c r="D56" s="9" t="s">
        <v>30</v>
      </c>
      <c r="E56" s="34">
        <v>8</v>
      </c>
      <c r="F56" s="10" t="s">
        <v>62</v>
      </c>
      <c r="G56" s="7" t="s">
        <v>63</v>
      </c>
      <c r="H56" s="9" t="s">
        <v>5</v>
      </c>
      <c r="I56" s="35">
        <v>353552362</v>
      </c>
      <c r="J56" s="35">
        <v>353552362</v>
      </c>
      <c r="K56" s="10" t="s">
        <v>10</v>
      </c>
      <c r="L56" s="10" t="s">
        <v>413</v>
      </c>
      <c r="M56" s="10"/>
      <c r="N56" s="10"/>
      <c r="O56" s="36" t="s">
        <v>159</v>
      </c>
      <c r="P56" s="34">
        <v>3226823710</v>
      </c>
      <c r="Q56" s="73" t="s">
        <v>160</v>
      </c>
      <c r="R56" s="117"/>
      <c r="S56" s="118"/>
    </row>
    <row r="57" spans="1:19" s="11" customFormat="1" ht="16.5">
      <c r="A57" s="83">
        <v>80161801</v>
      </c>
      <c r="B57" s="38" t="s">
        <v>181</v>
      </c>
      <c r="C57" s="9" t="s">
        <v>1</v>
      </c>
      <c r="D57" s="9" t="s">
        <v>29</v>
      </c>
      <c r="E57" s="34">
        <v>10</v>
      </c>
      <c r="F57" s="10" t="s">
        <v>62</v>
      </c>
      <c r="G57" s="7" t="s">
        <v>63</v>
      </c>
      <c r="H57" s="9" t="s">
        <v>5</v>
      </c>
      <c r="I57" s="35">
        <v>100000000</v>
      </c>
      <c r="J57" s="35">
        <v>100000000</v>
      </c>
      <c r="K57" s="10" t="s">
        <v>10</v>
      </c>
      <c r="L57" s="10" t="s">
        <v>413</v>
      </c>
      <c r="M57" s="10"/>
      <c r="N57" s="10"/>
      <c r="O57" s="36" t="s">
        <v>159</v>
      </c>
      <c r="P57" s="34">
        <v>3226823710</v>
      </c>
      <c r="Q57" s="73" t="s">
        <v>160</v>
      </c>
      <c r="R57" s="117"/>
      <c r="S57" s="118"/>
    </row>
    <row r="58" spans="1:19" s="11" customFormat="1" ht="66">
      <c r="A58" s="83" t="s">
        <v>263</v>
      </c>
      <c r="B58" s="31" t="s">
        <v>173</v>
      </c>
      <c r="C58" s="9" t="s">
        <v>1</v>
      </c>
      <c r="D58" s="9" t="s">
        <v>0</v>
      </c>
      <c r="E58" s="34">
        <v>11</v>
      </c>
      <c r="F58" s="10" t="s">
        <v>62</v>
      </c>
      <c r="G58" s="7" t="s">
        <v>63</v>
      </c>
      <c r="H58" s="9" t="s">
        <v>5</v>
      </c>
      <c r="I58" s="35">
        <v>60405078</v>
      </c>
      <c r="J58" s="35">
        <v>60405078</v>
      </c>
      <c r="K58" s="10" t="s">
        <v>10</v>
      </c>
      <c r="L58" s="10" t="s">
        <v>413</v>
      </c>
      <c r="M58" s="10"/>
      <c r="N58" s="10"/>
      <c r="O58" s="36" t="s">
        <v>159</v>
      </c>
      <c r="P58" s="34">
        <v>3226823710</v>
      </c>
      <c r="Q58" s="73" t="s">
        <v>160</v>
      </c>
      <c r="R58" s="117"/>
      <c r="S58" s="118"/>
    </row>
    <row r="59" spans="1:19" s="11" customFormat="1" ht="16.5">
      <c r="A59" s="83" t="s">
        <v>264</v>
      </c>
      <c r="B59" s="36" t="s">
        <v>174</v>
      </c>
      <c r="C59" s="9" t="s">
        <v>1</v>
      </c>
      <c r="D59" s="9" t="s">
        <v>0</v>
      </c>
      <c r="E59" s="34">
        <v>2</v>
      </c>
      <c r="F59" s="10" t="s">
        <v>62</v>
      </c>
      <c r="G59" s="7" t="s">
        <v>63</v>
      </c>
      <c r="H59" s="9" t="s">
        <v>5</v>
      </c>
      <c r="I59" s="35">
        <v>162211581</v>
      </c>
      <c r="J59" s="35">
        <v>162211581</v>
      </c>
      <c r="K59" s="10" t="s">
        <v>10</v>
      </c>
      <c r="L59" s="10" t="s">
        <v>413</v>
      </c>
      <c r="M59" s="10"/>
      <c r="N59" s="10"/>
      <c r="O59" s="36" t="s">
        <v>159</v>
      </c>
      <c r="P59" s="34">
        <v>3226823710</v>
      </c>
      <c r="Q59" s="73" t="s">
        <v>160</v>
      </c>
      <c r="R59" s="117"/>
      <c r="S59" s="118"/>
    </row>
    <row r="60" spans="1:19" s="11" customFormat="1" ht="16.5">
      <c r="A60" s="83" t="s">
        <v>265</v>
      </c>
      <c r="B60" s="36" t="s">
        <v>175</v>
      </c>
      <c r="C60" s="9" t="s">
        <v>1</v>
      </c>
      <c r="D60" s="9" t="s">
        <v>0</v>
      </c>
      <c r="E60" s="34">
        <v>2</v>
      </c>
      <c r="F60" s="10" t="s">
        <v>62</v>
      </c>
      <c r="G60" s="7" t="s">
        <v>63</v>
      </c>
      <c r="H60" s="9" t="s">
        <v>5</v>
      </c>
      <c r="I60" s="35">
        <v>20000000</v>
      </c>
      <c r="J60" s="35">
        <v>20000000</v>
      </c>
      <c r="K60" s="10" t="s">
        <v>10</v>
      </c>
      <c r="L60" s="10" t="s">
        <v>413</v>
      </c>
      <c r="M60" s="10"/>
      <c r="N60" s="10"/>
      <c r="O60" s="36" t="s">
        <v>159</v>
      </c>
      <c r="P60" s="34">
        <v>3226823710</v>
      </c>
      <c r="Q60" s="73" t="s">
        <v>160</v>
      </c>
      <c r="R60" s="117"/>
      <c r="S60" s="118"/>
    </row>
    <row r="61" spans="1:19" s="11" customFormat="1" ht="16.5">
      <c r="A61" s="83">
        <v>60121001</v>
      </c>
      <c r="B61" s="36" t="s">
        <v>176</v>
      </c>
      <c r="C61" s="9" t="s">
        <v>1</v>
      </c>
      <c r="D61" s="9" t="s">
        <v>0</v>
      </c>
      <c r="E61" s="34">
        <v>11</v>
      </c>
      <c r="F61" s="10" t="s">
        <v>62</v>
      </c>
      <c r="G61" s="7" t="s">
        <v>63</v>
      </c>
      <c r="H61" s="9" t="s">
        <v>5</v>
      </c>
      <c r="I61" s="35">
        <v>200000000</v>
      </c>
      <c r="J61" s="35">
        <v>200000000</v>
      </c>
      <c r="K61" s="10" t="s">
        <v>10</v>
      </c>
      <c r="L61" s="10" t="s">
        <v>413</v>
      </c>
      <c r="M61" s="10"/>
      <c r="N61" s="10"/>
      <c r="O61" s="36" t="s">
        <v>159</v>
      </c>
      <c r="P61" s="34">
        <v>3226823710</v>
      </c>
      <c r="Q61" s="73" t="s">
        <v>160</v>
      </c>
      <c r="R61" s="117"/>
      <c r="S61" s="118"/>
    </row>
    <row r="62" spans="1:19" s="11" customFormat="1" ht="49.5">
      <c r="A62" s="83" t="s">
        <v>266</v>
      </c>
      <c r="B62" s="31" t="s">
        <v>177</v>
      </c>
      <c r="C62" s="9" t="s">
        <v>1</v>
      </c>
      <c r="D62" s="9" t="s">
        <v>0</v>
      </c>
      <c r="E62" s="34">
        <v>11</v>
      </c>
      <c r="F62" s="10" t="s">
        <v>62</v>
      </c>
      <c r="G62" s="7" t="s">
        <v>63</v>
      </c>
      <c r="H62" s="9" t="s">
        <v>5</v>
      </c>
      <c r="I62" s="35">
        <v>30000000</v>
      </c>
      <c r="J62" s="35">
        <v>30000000</v>
      </c>
      <c r="K62" s="10" t="s">
        <v>10</v>
      </c>
      <c r="L62" s="10" t="s">
        <v>413</v>
      </c>
      <c r="M62" s="10"/>
      <c r="N62" s="10"/>
      <c r="O62" s="36" t="s">
        <v>159</v>
      </c>
      <c r="P62" s="34">
        <v>3226823710</v>
      </c>
      <c r="Q62" s="73" t="s">
        <v>160</v>
      </c>
      <c r="R62" s="117"/>
      <c r="S62" s="118"/>
    </row>
    <row r="63" spans="1:19" s="11" customFormat="1" ht="16.5">
      <c r="A63" s="83" t="s">
        <v>267</v>
      </c>
      <c r="B63" s="33" t="s">
        <v>178</v>
      </c>
      <c r="C63" s="9" t="s">
        <v>1</v>
      </c>
      <c r="D63" s="9" t="s">
        <v>30</v>
      </c>
      <c r="E63" s="34">
        <v>8</v>
      </c>
      <c r="F63" s="10" t="s">
        <v>62</v>
      </c>
      <c r="G63" s="7" t="s">
        <v>63</v>
      </c>
      <c r="H63" s="9" t="s">
        <v>5</v>
      </c>
      <c r="I63" s="35">
        <v>96000000</v>
      </c>
      <c r="J63" s="35">
        <v>96000000</v>
      </c>
      <c r="K63" s="10" t="s">
        <v>10</v>
      </c>
      <c r="L63" s="10" t="s">
        <v>413</v>
      </c>
      <c r="M63" s="10"/>
      <c r="N63" s="10"/>
      <c r="O63" s="36" t="s">
        <v>159</v>
      </c>
      <c r="P63" s="34">
        <v>3226823710</v>
      </c>
      <c r="Q63" s="73" t="s">
        <v>160</v>
      </c>
      <c r="R63" s="117"/>
      <c r="S63" s="118"/>
    </row>
    <row r="64" spans="1:19" s="11" customFormat="1" ht="16.5">
      <c r="A64" s="81">
        <v>52141510</v>
      </c>
      <c r="B64" s="36" t="s">
        <v>179</v>
      </c>
      <c r="C64" s="9" t="s">
        <v>1</v>
      </c>
      <c r="D64" s="9" t="s">
        <v>0</v>
      </c>
      <c r="E64" s="34">
        <v>2</v>
      </c>
      <c r="F64" s="10" t="s">
        <v>62</v>
      </c>
      <c r="G64" s="7" t="s">
        <v>63</v>
      </c>
      <c r="H64" s="9" t="s">
        <v>5</v>
      </c>
      <c r="I64" s="35">
        <v>96800000</v>
      </c>
      <c r="J64" s="35">
        <v>96800000</v>
      </c>
      <c r="K64" s="10" t="s">
        <v>10</v>
      </c>
      <c r="L64" s="10" t="s">
        <v>413</v>
      </c>
      <c r="M64" s="10"/>
      <c r="N64" s="10"/>
      <c r="O64" s="36" t="s">
        <v>159</v>
      </c>
      <c r="P64" s="34">
        <v>3226823710</v>
      </c>
      <c r="Q64" s="73" t="s">
        <v>160</v>
      </c>
      <c r="R64" s="117"/>
      <c r="S64" s="118"/>
    </row>
    <row r="65" spans="1:19" s="11" customFormat="1" ht="16.5">
      <c r="A65" s="83">
        <v>25191838</v>
      </c>
      <c r="B65" s="36" t="s">
        <v>180</v>
      </c>
      <c r="C65" s="9" t="s">
        <v>1</v>
      </c>
      <c r="D65" s="9" t="s">
        <v>0</v>
      </c>
      <c r="E65" s="34">
        <v>11</v>
      </c>
      <c r="F65" s="10" t="s">
        <v>62</v>
      </c>
      <c r="G65" s="7" t="s">
        <v>63</v>
      </c>
      <c r="H65" s="9" t="s">
        <v>5</v>
      </c>
      <c r="I65" s="35">
        <v>9754080</v>
      </c>
      <c r="J65" s="35">
        <v>9754080</v>
      </c>
      <c r="K65" s="10" t="s">
        <v>10</v>
      </c>
      <c r="L65" s="10" t="s">
        <v>413</v>
      </c>
      <c r="M65" s="10"/>
      <c r="N65" s="10"/>
      <c r="O65" s="36" t="s">
        <v>159</v>
      </c>
      <c r="P65" s="34">
        <v>3226823710</v>
      </c>
      <c r="Q65" s="73" t="s">
        <v>160</v>
      </c>
      <c r="R65" s="117"/>
      <c r="S65" s="118"/>
    </row>
    <row r="66" spans="1:19" s="11" customFormat="1" ht="82.5">
      <c r="A66" s="16" t="s">
        <v>268</v>
      </c>
      <c r="B66" s="17" t="s">
        <v>209</v>
      </c>
      <c r="C66" s="9" t="s">
        <v>0</v>
      </c>
      <c r="D66" s="9" t="s">
        <v>0</v>
      </c>
      <c r="E66" s="9" t="s">
        <v>9</v>
      </c>
      <c r="F66" s="10" t="s">
        <v>62</v>
      </c>
      <c r="G66" s="7" t="s">
        <v>63</v>
      </c>
      <c r="H66" s="9" t="s">
        <v>5</v>
      </c>
      <c r="I66" s="90">
        <v>260000000</v>
      </c>
      <c r="J66" s="90">
        <v>260000000</v>
      </c>
      <c r="K66" s="10" t="s">
        <v>10</v>
      </c>
      <c r="L66" s="10" t="s">
        <v>413</v>
      </c>
      <c r="M66" s="10"/>
      <c r="N66" s="10"/>
      <c r="O66" s="7" t="s">
        <v>327</v>
      </c>
      <c r="P66" s="9" t="s">
        <v>11</v>
      </c>
      <c r="Q66" s="72" t="s">
        <v>12</v>
      </c>
      <c r="R66" s="117"/>
      <c r="S66" s="118"/>
    </row>
    <row r="67" spans="1:19" s="11" customFormat="1" ht="82.5">
      <c r="A67" s="16" t="s">
        <v>269</v>
      </c>
      <c r="B67" s="17" t="s">
        <v>210</v>
      </c>
      <c r="C67" s="9" t="s">
        <v>0</v>
      </c>
      <c r="D67" s="9" t="s">
        <v>0</v>
      </c>
      <c r="E67" s="9" t="s">
        <v>9</v>
      </c>
      <c r="F67" s="10" t="s">
        <v>62</v>
      </c>
      <c r="G67" s="7" t="s">
        <v>63</v>
      </c>
      <c r="H67" s="9" t="s">
        <v>5</v>
      </c>
      <c r="I67" s="69">
        <v>400000000</v>
      </c>
      <c r="J67" s="69">
        <v>400000000</v>
      </c>
      <c r="K67" s="10" t="s">
        <v>10</v>
      </c>
      <c r="L67" s="10" t="s">
        <v>413</v>
      </c>
      <c r="M67" s="10"/>
      <c r="N67" s="10"/>
      <c r="O67" s="7" t="s">
        <v>327</v>
      </c>
      <c r="P67" s="9" t="s">
        <v>11</v>
      </c>
      <c r="Q67" s="72" t="s">
        <v>12</v>
      </c>
      <c r="R67" s="117"/>
      <c r="S67" s="118"/>
    </row>
    <row r="68" spans="1:19" s="11" customFormat="1" ht="82.5">
      <c r="A68" s="16" t="s">
        <v>270</v>
      </c>
      <c r="B68" s="17" t="s">
        <v>211</v>
      </c>
      <c r="C68" s="9" t="s">
        <v>0</v>
      </c>
      <c r="D68" s="9" t="s">
        <v>0</v>
      </c>
      <c r="E68" s="9" t="s">
        <v>9</v>
      </c>
      <c r="F68" s="10" t="s">
        <v>62</v>
      </c>
      <c r="G68" s="7" t="s">
        <v>63</v>
      </c>
      <c r="H68" s="9" t="s">
        <v>5</v>
      </c>
      <c r="I68" s="69">
        <v>77464800</v>
      </c>
      <c r="J68" s="69">
        <v>77464800</v>
      </c>
      <c r="K68" s="10" t="s">
        <v>10</v>
      </c>
      <c r="L68" s="10" t="s">
        <v>413</v>
      </c>
      <c r="M68" s="10"/>
      <c r="N68" s="10"/>
      <c r="O68" s="7" t="s">
        <v>327</v>
      </c>
      <c r="P68" s="9" t="s">
        <v>11</v>
      </c>
      <c r="Q68" s="72" t="s">
        <v>12</v>
      </c>
      <c r="R68" s="117"/>
      <c r="S68" s="118"/>
    </row>
    <row r="69" spans="1:19" s="11" customFormat="1" ht="49.5">
      <c r="A69" s="16">
        <v>80111606</v>
      </c>
      <c r="B69" s="17" t="s">
        <v>212</v>
      </c>
      <c r="C69" s="9" t="s">
        <v>0</v>
      </c>
      <c r="D69" s="9" t="s">
        <v>0</v>
      </c>
      <c r="E69" s="9" t="s">
        <v>9</v>
      </c>
      <c r="F69" s="10" t="s">
        <v>62</v>
      </c>
      <c r="G69" s="7" t="s">
        <v>63</v>
      </c>
      <c r="H69" s="9" t="s">
        <v>5</v>
      </c>
      <c r="I69" s="69">
        <v>20000000</v>
      </c>
      <c r="J69" s="69">
        <v>20000000</v>
      </c>
      <c r="K69" s="10" t="s">
        <v>10</v>
      </c>
      <c r="L69" s="10" t="s">
        <v>413</v>
      </c>
      <c r="M69" s="10"/>
      <c r="N69" s="10"/>
      <c r="O69" s="7" t="s">
        <v>327</v>
      </c>
      <c r="P69" s="9" t="s">
        <v>11</v>
      </c>
      <c r="Q69" s="72" t="s">
        <v>12</v>
      </c>
      <c r="R69" s="117"/>
      <c r="S69" s="118"/>
    </row>
    <row r="70" spans="1:19" s="11" customFormat="1" ht="66">
      <c r="A70" s="16">
        <v>43231505</v>
      </c>
      <c r="B70" s="17" t="s">
        <v>213</v>
      </c>
      <c r="C70" s="9" t="s">
        <v>0</v>
      </c>
      <c r="D70" s="9" t="s">
        <v>0</v>
      </c>
      <c r="E70" s="9" t="s">
        <v>9</v>
      </c>
      <c r="F70" s="10" t="s">
        <v>62</v>
      </c>
      <c r="G70" s="7" t="s">
        <v>63</v>
      </c>
      <c r="H70" s="9" t="s">
        <v>5</v>
      </c>
      <c r="I70" s="69">
        <v>4800000</v>
      </c>
      <c r="J70" s="69">
        <v>4800000</v>
      </c>
      <c r="K70" s="10" t="s">
        <v>10</v>
      </c>
      <c r="L70" s="10" t="s">
        <v>413</v>
      </c>
      <c r="M70" s="10"/>
      <c r="N70" s="10"/>
      <c r="O70" s="7" t="s">
        <v>327</v>
      </c>
      <c r="P70" s="9" t="s">
        <v>11</v>
      </c>
      <c r="Q70" s="72" t="s">
        <v>12</v>
      </c>
      <c r="R70" s="117"/>
      <c r="S70" s="118"/>
    </row>
    <row r="71" spans="1:19" s="11" customFormat="1" ht="16.5">
      <c r="A71" s="16">
        <v>86101705</v>
      </c>
      <c r="B71" s="16" t="s">
        <v>214</v>
      </c>
      <c r="C71" s="9" t="s">
        <v>0</v>
      </c>
      <c r="D71" s="9" t="s">
        <v>0</v>
      </c>
      <c r="E71" s="9" t="s">
        <v>9</v>
      </c>
      <c r="F71" s="10" t="s">
        <v>62</v>
      </c>
      <c r="G71" s="7" t="s">
        <v>63</v>
      </c>
      <c r="H71" s="9" t="s">
        <v>5</v>
      </c>
      <c r="I71" s="69">
        <v>200000000</v>
      </c>
      <c r="J71" s="69">
        <v>200000000</v>
      </c>
      <c r="K71" s="10" t="s">
        <v>10</v>
      </c>
      <c r="L71" s="10" t="s">
        <v>413</v>
      </c>
      <c r="M71" s="10"/>
      <c r="N71" s="10"/>
      <c r="O71" s="7" t="s">
        <v>327</v>
      </c>
      <c r="P71" s="9" t="s">
        <v>11</v>
      </c>
      <c r="Q71" s="72" t="s">
        <v>12</v>
      </c>
      <c r="R71" s="117"/>
      <c r="S71" s="118"/>
    </row>
    <row r="72" spans="1:19" s="11" customFormat="1" ht="16.5">
      <c r="A72" s="16" t="s">
        <v>355</v>
      </c>
      <c r="B72" s="16" t="s">
        <v>215</v>
      </c>
      <c r="C72" s="9" t="s">
        <v>0</v>
      </c>
      <c r="D72" s="9" t="s">
        <v>0</v>
      </c>
      <c r="E72" s="9" t="s">
        <v>9</v>
      </c>
      <c r="F72" s="10" t="s">
        <v>62</v>
      </c>
      <c r="G72" s="7" t="s">
        <v>63</v>
      </c>
      <c r="H72" s="9" t="s">
        <v>5</v>
      </c>
      <c r="I72" s="69">
        <v>112000000</v>
      </c>
      <c r="J72" s="69">
        <v>112000000</v>
      </c>
      <c r="K72" s="10" t="s">
        <v>10</v>
      </c>
      <c r="L72" s="10" t="s">
        <v>413</v>
      </c>
      <c r="M72" s="10"/>
      <c r="N72" s="10"/>
      <c r="O72" s="7" t="s">
        <v>327</v>
      </c>
      <c r="P72" s="9" t="s">
        <v>11</v>
      </c>
      <c r="Q72" s="72" t="s">
        <v>12</v>
      </c>
      <c r="R72" s="117"/>
      <c r="S72" s="118"/>
    </row>
    <row r="73" spans="1:19" s="11" customFormat="1" ht="66">
      <c r="A73" s="16" t="s">
        <v>356</v>
      </c>
      <c r="B73" s="17" t="s">
        <v>216</v>
      </c>
      <c r="C73" s="9" t="s">
        <v>0</v>
      </c>
      <c r="D73" s="9" t="s">
        <v>0</v>
      </c>
      <c r="E73" s="9" t="s">
        <v>9</v>
      </c>
      <c r="F73" s="10" t="s">
        <v>62</v>
      </c>
      <c r="G73" s="7" t="s">
        <v>63</v>
      </c>
      <c r="H73" s="9" t="s">
        <v>5</v>
      </c>
      <c r="I73" s="69">
        <v>30000000</v>
      </c>
      <c r="J73" s="69">
        <v>30000000</v>
      </c>
      <c r="K73" s="10" t="s">
        <v>10</v>
      </c>
      <c r="L73" s="10" t="s">
        <v>413</v>
      </c>
      <c r="M73" s="10"/>
      <c r="N73" s="10"/>
      <c r="O73" s="7" t="s">
        <v>327</v>
      </c>
      <c r="P73" s="9" t="s">
        <v>11</v>
      </c>
      <c r="Q73" s="72" t="s">
        <v>12</v>
      </c>
      <c r="R73" s="117"/>
      <c r="S73" s="118"/>
    </row>
    <row r="74" spans="1:19" s="11" customFormat="1" ht="33">
      <c r="A74" s="7" t="s">
        <v>357</v>
      </c>
      <c r="B74" s="18" t="s">
        <v>217</v>
      </c>
      <c r="C74" s="9" t="s">
        <v>0</v>
      </c>
      <c r="D74" s="9" t="s">
        <v>0</v>
      </c>
      <c r="E74" s="9" t="s">
        <v>9</v>
      </c>
      <c r="F74" s="10" t="s">
        <v>62</v>
      </c>
      <c r="G74" s="7" t="s">
        <v>63</v>
      </c>
      <c r="H74" s="9" t="s">
        <v>5</v>
      </c>
      <c r="I74" s="69">
        <v>8000000</v>
      </c>
      <c r="J74" s="69">
        <v>8000000</v>
      </c>
      <c r="K74" s="10" t="s">
        <v>10</v>
      </c>
      <c r="L74" s="10" t="s">
        <v>413</v>
      </c>
      <c r="M74" s="10"/>
      <c r="N74" s="10"/>
      <c r="O74" s="7" t="s">
        <v>327</v>
      </c>
      <c r="P74" s="9" t="s">
        <v>11</v>
      </c>
      <c r="Q74" s="72" t="s">
        <v>12</v>
      </c>
      <c r="R74" s="117"/>
      <c r="S74" s="118"/>
    </row>
    <row r="75" spans="1:19" s="11" customFormat="1" ht="82.5">
      <c r="A75" s="8" t="s">
        <v>8</v>
      </c>
      <c r="B75" s="8" t="s">
        <v>218</v>
      </c>
      <c r="C75" s="9" t="s">
        <v>1</v>
      </c>
      <c r="D75" s="9" t="s">
        <v>0</v>
      </c>
      <c r="E75" s="9" t="s">
        <v>6</v>
      </c>
      <c r="F75" s="10" t="s">
        <v>62</v>
      </c>
      <c r="G75" s="7" t="s">
        <v>63</v>
      </c>
      <c r="H75" s="9" t="s">
        <v>5</v>
      </c>
      <c r="I75" s="104">
        <v>332000000</v>
      </c>
      <c r="J75" s="104">
        <v>332000000</v>
      </c>
      <c r="K75" s="10" t="s">
        <v>10</v>
      </c>
      <c r="L75" s="10" t="s">
        <v>413</v>
      </c>
      <c r="M75" s="10"/>
      <c r="N75" s="10"/>
      <c r="O75" s="8" t="s">
        <v>2</v>
      </c>
      <c r="P75" s="9" t="s">
        <v>3</v>
      </c>
      <c r="Q75" s="71" t="s">
        <v>4</v>
      </c>
      <c r="R75" s="117"/>
      <c r="S75" s="118"/>
    </row>
    <row r="76" spans="1:19" s="11" customFormat="1" ht="33">
      <c r="A76" s="7" t="s">
        <v>7</v>
      </c>
      <c r="B76" s="8" t="s">
        <v>219</v>
      </c>
      <c r="C76" s="9" t="s">
        <v>1</v>
      </c>
      <c r="D76" s="9" t="s">
        <v>0</v>
      </c>
      <c r="E76" s="9" t="s">
        <v>6</v>
      </c>
      <c r="F76" s="10" t="s">
        <v>62</v>
      </c>
      <c r="G76" s="7" t="s">
        <v>63</v>
      </c>
      <c r="H76" s="9" t="s">
        <v>5</v>
      </c>
      <c r="I76" s="104">
        <v>632405000</v>
      </c>
      <c r="J76" s="104">
        <v>632405000</v>
      </c>
      <c r="K76" s="10" t="s">
        <v>10</v>
      </c>
      <c r="L76" s="10" t="s">
        <v>413</v>
      </c>
      <c r="M76" s="10"/>
      <c r="N76" s="10"/>
      <c r="O76" s="8" t="s">
        <v>2</v>
      </c>
      <c r="P76" s="9" t="s">
        <v>3</v>
      </c>
      <c r="Q76" s="71" t="s">
        <v>4</v>
      </c>
      <c r="R76" s="117"/>
      <c r="S76" s="118"/>
    </row>
    <row r="77" spans="1:19" s="11" customFormat="1" ht="49.5">
      <c r="A77" s="7" t="s">
        <v>182</v>
      </c>
      <c r="B77" s="22" t="s">
        <v>220</v>
      </c>
      <c r="C77" s="9" t="s">
        <v>1</v>
      </c>
      <c r="D77" s="9" t="s">
        <v>1</v>
      </c>
      <c r="E77" s="9" t="s">
        <v>183</v>
      </c>
      <c r="F77" s="10" t="s">
        <v>62</v>
      </c>
      <c r="G77" s="7" t="s">
        <v>63</v>
      </c>
      <c r="H77" s="9" t="s">
        <v>5</v>
      </c>
      <c r="I77" s="104">
        <v>600000000</v>
      </c>
      <c r="J77" s="104">
        <v>600000000</v>
      </c>
      <c r="K77" s="10" t="s">
        <v>10</v>
      </c>
      <c r="L77" s="10" t="s">
        <v>413</v>
      </c>
      <c r="M77" s="10"/>
      <c r="N77" s="10"/>
      <c r="O77" s="7" t="s">
        <v>184</v>
      </c>
      <c r="P77" s="9" t="s">
        <v>185</v>
      </c>
      <c r="Q77" s="71" t="s">
        <v>186</v>
      </c>
      <c r="R77" s="117"/>
      <c r="S77" s="118"/>
    </row>
    <row r="78" spans="1:19" s="11" customFormat="1" ht="82.5">
      <c r="A78" s="2">
        <v>81161601</v>
      </c>
      <c r="B78" s="3" t="s">
        <v>221</v>
      </c>
      <c r="C78" s="9" t="s">
        <v>1</v>
      </c>
      <c r="D78" s="9" t="s">
        <v>1</v>
      </c>
      <c r="E78" s="9" t="s">
        <v>14</v>
      </c>
      <c r="F78" s="10" t="s">
        <v>62</v>
      </c>
      <c r="G78" s="7" t="s">
        <v>63</v>
      </c>
      <c r="H78" s="9" t="s">
        <v>5</v>
      </c>
      <c r="I78" s="104">
        <v>80000000</v>
      </c>
      <c r="J78" s="104">
        <v>80000000</v>
      </c>
      <c r="K78" s="10" t="s">
        <v>10</v>
      </c>
      <c r="L78" s="10" t="s">
        <v>413</v>
      </c>
      <c r="M78" s="10"/>
      <c r="N78" s="10"/>
      <c r="O78" s="7" t="s">
        <v>184</v>
      </c>
      <c r="P78" s="9" t="s">
        <v>185</v>
      </c>
      <c r="Q78" s="71" t="s">
        <v>186</v>
      </c>
      <c r="R78" s="117"/>
      <c r="S78" s="118"/>
    </row>
    <row r="79" spans="1:19" s="11" customFormat="1" ht="115.5">
      <c r="A79" s="4" t="s">
        <v>358</v>
      </c>
      <c r="B79" s="39" t="s">
        <v>222</v>
      </c>
      <c r="C79" s="9" t="s">
        <v>0</v>
      </c>
      <c r="D79" s="9" t="s">
        <v>0</v>
      </c>
      <c r="E79" s="9" t="s">
        <v>187</v>
      </c>
      <c r="F79" s="10" t="s">
        <v>62</v>
      </c>
      <c r="G79" s="7" t="s">
        <v>63</v>
      </c>
      <c r="H79" s="9" t="s">
        <v>5</v>
      </c>
      <c r="I79" s="104">
        <v>2580000000</v>
      </c>
      <c r="J79" s="104">
        <v>2580000000</v>
      </c>
      <c r="K79" s="10" t="s">
        <v>10</v>
      </c>
      <c r="L79" s="10" t="s">
        <v>413</v>
      </c>
      <c r="M79" s="10"/>
      <c r="N79" s="10"/>
      <c r="O79" s="7" t="s">
        <v>184</v>
      </c>
      <c r="P79" s="9" t="s">
        <v>185</v>
      </c>
      <c r="Q79" s="71" t="s">
        <v>186</v>
      </c>
      <c r="R79" s="117"/>
      <c r="S79" s="118"/>
    </row>
    <row r="80" spans="1:19" s="11" customFormat="1" ht="66">
      <c r="A80" s="4">
        <v>82121503</v>
      </c>
      <c r="B80" s="5" t="s">
        <v>223</v>
      </c>
      <c r="C80" s="9" t="s">
        <v>0</v>
      </c>
      <c r="D80" s="9" t="s">
        <v>0</v>
      </c>
      <c r="E80" s="9" t="s">
        <v>187</v>
      </c>
      <c r="F80" s="10" t="s">
        <v>62</v>
      </c>
      <c r="G80" s="7" t="s">
        <v>63</v>
      </c>
      <c r="H80" s="9" t="s">
        <v>5</v>
      </c>
      <c r="I80" s="104">
        <v>500000000</v>
      </c>
      <c r="J80" s="104">
        <v>500000000</v>
      </c>
      <c r="K80" s="10" t="s">
        <v>10</v>
      </c>
      <c r="L80" s="10" t="s">
        <v>413</v>
      </c>
      <c r="M80" s="10"/>
      <c r="N80" s="10"/>
      <c r="O80" s="7" t="s">
        <v>184</v>
      </c>
      <c r="P80" s="9" t="s">
        <v>185</v>
      </c>
      <c r="Q80" s="71" t="s">
        <v>186</v>
      </c>
      <c r="R80" s="117"/>
      <c r="S80" s="118"/>
    </row>
    <row r="81" spans="1:19" s="11" customFormat="1" ht="33">
      <c r="A81" s="2" t="s">
        <v>188</v>
      </c>
      <c r="B81" s="6" t="s">
        <v>224</v>
      </c>
      <c r="C81" s="9" t="s">
        <v>0</v>
      </c>
      <c r="D81" s="9" t="s">
        <v>0</v>
      </c>
      <c r="E81" s="9" t="s">
        <v>27</v>
      </c>
      <c r="F81" s="10" t="s">
        <v>62</v>
      </c>
      <c r="G81" s="7" t="s">
        <v>63</v>
      </c>
      <c r="H81" s="9" t="s">
        <v>5</v>
      </c>
      <c r="I81" s="91">
        <v>35488000</v>
      </c>
      <c r="J81" s="91">
        <v>35488000</v>
      </c>
      <c r="K81" s="10" t="s">
        <v>10</v>
      </c>
      <c r="L81" s="10" t="s">
        <v>413</v>
      </c>
      <c r="M81" s="10"/>
      <c r="N81" s="10"/>
      <c r="O81" s="7" t="s">
        <v>184</v>
      </c>
      <c r="P81" s="9" t="s">
        <v>185</v>
      </c>
      <c r="Q81" s="71" t="s">
        <v>186</v>
      </c>
      <c r="R81" s="117"/>
      <c r="S81" s="118"/>
    </row>
    <row r="82" spans="1:19" s="11" customFormat="1" ht="33">
      <c r="A82" s="2" t="s">
        <v>189</v>
      </c>
      <c r="B82" s="6" t="s">
        <v>225</v>
      </c>
      <c r="C82" s="9" t="s">
        <v>30</v>
      </c>
      <c r="D82" s="9" t="s">
        <v>30</v>
      </c>
      <c r="E82" s="9" t="s">
        <v>27</v>
      </c>
      <c r="F82" s="10" t="s">
        <v>62</v>
      </c>
      <c r="G82" s="7" t="s">
        <v>63</v>
      </c>
      <c r="H82" s="9" t="s">
        <v>5</v>
      </c>
      <c r="I82" s="104">
        <v>66540000</v>
      </c>
      <c r="J82" s="104">
        <v>66540000</v>
      </c>
      <c r="K82" s="10" t="s">
        <v>10</v>
      </c>
      <c r="L82" s="10" t="s">
        <v>413</v>
      </c>
      <c r="M82" s="10"/>
      <c r="N82" s="10"/>
      <c r="O82" s="7" t="s">
        <v>184</v>
      </c>
      <c r="P82" s="9" t="s">
        <v>185</v>
      </c>
      <c r="Q82" s="71" t="s">
        <v>186</v>
      </c>
      <c r="R82" s="117"/>
      <c r="S82" s="118"/>
    </row>
    <row r="83" spans="1:19" s="11" customFormat="1" ht="66">
      <c r="A83" s="81">
        <v>41112504</v>
      </c>
      <c r="B83" s="8" t="s">
        <v>226</v>
      </c>
      <c r="C83" s="9" t="s">
        <v>0</v>
      </c>
      <c r="D83" s="9" t="s">
        <v>0</v>
      </c>
      <c r="E83" s="9" t="s">
        <v>27</v>
      </c>
      <c r="F83" s="10" t="s">
        <v>62</v>
      </c>
      <c r="G83" s="7" t="s">
        <v>63</v>
      </c>
      <c r="H83" s="9" t="s">
        <v>5</v>
      </c>
      <c r="I83" s="104">
        <v>1081415000</v>
      </c>
      <c r="J83" s="104">
        <v>1081415000</v>
      </c>
      <c r="K83" s="10" t="s">
        <v>10</v>
      </c>
      <c r="L83" s="10" t="s">
        <v>413</v>
      </c>
      <c r="M83" s="10"/>
      <c r="N83" s="10"/>
      <c r="O83" s="7" t="s">
        <v>184</v>
      </c>
      <c r="P83" s="9" t="s">
        <v>185</v>
      </c>
      <c r="Q83" s="71" t="s">
        <v>186</v>
      </c>
      <c r="R83" s="117"/>
      <c r="S83" s="118"/>
    </row>
    <row r="84" spans="1:19" s="11" customFormat="1" ht="132">
      <c r="A84" s="8" t="s">
        <v>31</v>
      </c>
      <c r="B84" s="8" t="s">
        <v>227</v>
      </c>
      <c r="C84" s="9" t="s">
        <v>0</v>
      </c>
      <c r="D84" s="9" t="s">
        <v>1</v>
      </c>
      <c r="E84" s="9" t="s">
        <v>9</v>
      </c>
      <c r="F84" s="10" t="s">
        <v>62</v>
      </c>
      <c r="G84" s="7" t="s">
        <v>63</v>
      </c>
      <c r="H84" s="9" t="s">
        <v>5</v>
      </c>
      <c r="I84" s="100">
        <v>154000000</v>
      </c>
      <c r="J84" s="100">
        <v>154000000</v>
      </c>
      <c r="K84" s="10" t="s">
        <v>32</v>
      </c>
      <c r="L84" s="10" t="s">
        <v>413</v>
      </c>
      <c r="M84" s="10"/>
      <c r="N84" s="10"/>
      <c r="O84" s="8" t="s">
        <v>335</v>
      </c>
      <c r="P84" s="9" t="s">
        <v>55</v>
      </c>
      <c r="Q84" s="33" t="s">
        <v>33</v>
      </c>
      <c r="R84" s="117"/>
      <c r="S84" s="118"/>
    </row>
    <row r="85" spans="1:19" s="11" customFormat="1" ht="33">
      <c r="A85" s="8" t="s">
        <v>34</v>
      </c>
      <c r="B85" s="8" t="s">
        <v>228</v>
      </c>
      <c r="C85" s="9" t="s">
        <v>0</v>
      </c>
      <c r="D85" s="9" t="s">
        <v>1</v>
      </c>
      <c r="E85" s="9" t="s">
        <v>6</v>
      </c>
      <c r="F85" s="10" t="s">
        <v>62</v>
      </c>
      <c r="G85" s="7" t="s">
        <v>63</v>
      </c>
      <c r="H85" s="9" t="s">
        <v>5</v>
      </c>
      <c r="I85" s="100">
        <v>100000000</v>
      </c>
      <c r="J85" s="100">
        <v>100000000</v>
      </c>
      <c r="K85" s="10" t="s">
        <v>32</v>
      </c>
      <c r="L85" s="10" t="s">
        <v>413</v>
      </c>
      <c r="M85" s="10"/>
      <c r="N85" s="10"/>
      <c r="O85" s="8" t="s">
        <v>335</v>
      </c>
      <c r="P85" s="9" t="s">
        <v>55</v>
      </c>
      <c r="Q85" s="33" t="s">
        <v>33</v>
      </c>
      <c r="R85" s="117"/>
      <c r="S85" s="118"/>
    </row>
    <row r="86" spans="1:19" s="11" customFormat="1" ht="49.5">
      <c r="A86" s="8" t="s">
        <v>359</v>
      </c>
      <c r="B86" s="8" t="s">
        <v>229</v>
      </c>
      <c r="C86" s="9" t="s">
        <v>81</v>
      </c>
      <c r="D86" s="9" t="s">
        <v>85</v>
      </c>
      <c r="E86" s="9" t="s">
        <v>26</v>
      </c>
      <c r="F86" s="10" t="s">
        <v>62</v>
      </c>
      <c r="G86" s="7" t="s">
        <v>63</v>
      </c>
      <c r="H86" s="9" t="s">
        <v>5</v>
      </c>
      <c r="I86" s="128">
        <v>227995000</v>
      </c>
      <c r="J86" s="128">
        <v>227995000</v>
      </c>
      <c r="K86" s="10" t="s">
        <v>10</v>
      </c>
      <c r="L86" s="10" t="s">
        <v>413</v>
      </c>
      <c r="M86" s="10"/>
      <c r="N86" s="10"/>
      <c r="O86" s="8" t="s">
        <v>335</v>
      </c>
      <c r="P86" s="9" t="s">
        <v>55</v>
      </c>
      <c r="Q86" s="33" t="s">
        <v>33</v>
      </c>
      <c r="R86" s="117"/>
      <c r="S86" s="118"/>
    </row>
    <row r="87" spans="1:19" s="11" customFormat="1" ht="33">
      <c r="A87" s="8" t="s">
        <v>360</v>
      </c>
      <c r="B87" s="8" t="s">
        <v>230</v>
      </c>
      <c r="C87" s="9" t="s">
        <v>81</v>
      </c>
      <c r="D87" s="9" t="s">
        <v>85</v>
      </c>
      <c r="E87" s="9" t="s">
        <v>27</v>
      </c>
      <c r="F87" s="10" t="s">
        <v>62</v>
      </c>
      <c r="G87" s="7" t="s">
        <v>63</v>
      </c>
      <c r="H87" s="9" t="s">
        <v>5</v>
      </c>
      <c r="I87" s="100">
        <v>232000000</v>
      </c>
      <c r="J87" s="100">
        <v>232000000</v>
      </c>
      <c r="K87" s="10" t="s">
        <v>10</v>
      </c>
      <c r="L87" s="10" t="s">
        <v>413</v>
      </c>
      <c r="M87" s="10"/>
      <c r="N87" s="10"/>
      <c r="O87" s="8" t="s">
        <v>335</v>
      </c>
      <c r="P87" s="9" t="s">
        <v>55</v>
      </c>
      <c r="Q87" s="33" t="s">
        <v>33</v>
      </c>
      <c r="R87" s="117"/>
      <c r="S87" s="118"/>
    </row>
    <row r="88" spans="1:19" s="11" customFormat="1" ht="33">
      <c r="A88" s="8" t="s">
        <v>361</v>
      </c>
      <c r="B88" s="8" t="s">
        <v>231</v>
      </c>
      <c r="C88" s="9" t="s">
        <v>81</v>
      </c>
      <c r="D88" s="9" t="s">
        <v>81</v>
      </c>
      <c r="E88" s="9" t="s">
        <v>35</v>
      </c>
      <c r="F88" s="10" t="s">
        <v>62</v>
      </c>
      <c r="G88" s="7" t="s">
        <v>63</v>
      </c>
      <c r="H88" s="9" t="s">
        <v>5</v>
      </c>
      <c r="I88" s="100">
        <v>44405000</v>
      </c>
      <c r="J88" s="100">
        <v>44405000</v>
      </c>
      <c r="K88" s="10" t="s">
        <v>10</v>
      </c>
      <c r="L88" s="10" t="s">
        <v>413</v>
      </c>
      <c r="M88" s="10"/>
      <c r="N88" s="10"/>
      <c r="O88" s="8" t="s">
        <v>335</v>
      </c>
      <c r="P88" s="9" t="s">
        <v>55</v>
      </c>
      <c r="Q88" s="33" t="s">
        <v>33</v>
      </c>
      <c r="R88" s="117"/>
      <c r="S88" s="118"/>
    </row>
    <row r="89" spans="1:19" s="11" customFormat="1" ht="16.5">
      <c r="A89" s="83">
        <v>80101706</v>
      </c>
      <c r="B89" s="33" t="s">
        <v>284</v>
      </c>
      <c r="C89" s="34" t="s">
        <v>1</v>
      </c>
      <c r="D89" s="34" t="s">
        <v>1</v>
      </c>
      <c r="E89" s="34">
        <v>12</v>
      </c>
      <c r="F89" s="10" t="s">
        <v>62</v>
      </c>
      <c r="G89" s="36" t="s">
        <v>63</v>
      </c>
      <c r="H89" s="9" t="s">
        <v>5</v>
      </c>
      <c r="I89" s="93">
        <v>0</v>
      </c>
      <c r="J89" s="93">
        <v>0</v>
      </c>
      <c r="K89" s="10" t="s">
        <v>10</v>
      </c>
      <c r="L89" s="10" t="s">
        <v>413</v>
      </c>
      <c r="M89" s="10"/>
      <c r="N89" s="10"/>
      <c r="O89" s="36" t="s">
        <v>350</v>
      </c>
      <c r="P89" s="34">
        <v>3144226358</v>
      </c>
      <c r="Q89" s="73" t="s">
        <v>285</v>
      </c>
      <c r="R89" s="117"/>
      <c r="S89" s="118"/>
    </row>
    <row r="90" spans="1:19" s="11" customFormat="1" ht="33">
      <c r="A90" s="7" t="s">
        <v>286</v>
      </c>
      <c r="B90" s="8" t="s">
        <v>287</v>
      </c>
      <c r="C90" s="9" t="s">
        <v>0</v>
      </c>
      <c r="D90" s="9" t="s">
        <v>29</v>
      </c>
      <c r="E90" s="9" t="s">
        <v>288</v>
      </c>
      <c r="F90" s="10" t="s">
        <v>62</v>
      </c>
      <c r="G90" s="8" t="s">
        <v>289</v>
      </c>
      <c r="H90" s="9" t="s">
        <v>5</v>
      </c>
      <c r="I90" s="104">
        <v>82151459</v>
      </c>
      <c r="J90" s="104">
        <f>I90</f>
        <v>82151459</v>
      </c>
      <c r="K90" s="9" t="s">
        <v>32</v>
      </c>
      <c r="L90" s="10" t="s">
        <v>413</v>
      </c>
      <c r="M90" s="9"/>
      <c r="N90" s="9"/>
      <c r="O90" s="8" t="s">
        <v>341</v>
      </c>
      <c r="P90" s="9" t="s">
        <v>290</v>
      </c>
      <c r="Q90" s="71" t="s">
        <v>291</v>
      </c>
      <c r="R90" s="117"/>
      <c r="S90" s="118"/>
    </row>
    <row r="91" spans="1:19" s="11" customFormat="1" ht="16.5">
      <c r="A91" s="7" t="s">
        <v>292</v>
      </c>
      <c r="B91" s="8" t="s">
        <v>293</v>
      </c>
      <c r="C91" s="9" t="s">
        <v>29</v>
      </c>
      <c r="D91" s="9" t="s">
        <v>30</v>
      </c>
      <c r="E91" s="9" t="s">
        <v>26</v>
      </c>
      <c r="F91" s="10" t="s">
        <v>62</v>
      </c>
      <c r="G91" s="8" t="s">
        <v>289</v>
      </c>
      <c r="H91" s="9" t="s">
        <v>5</v>
      </c>
      <c r="I91" s="104">
        <v>23062438</v>
      </c>
      <c r="J91" s="104">
        <f t="shared" ref="J91:J113" si="0">I91</f>
        <v>23062438</v>
      </c>
      <c r="K91" s="9" t="s">
        <v>32</v>
      </c>
      <c r="L91" s="10" t="s">
        <v>413</v>
      </c>
      <c r="M91" s="9"/>
      <c r="N91" s="9"/>
      <c r="O91" s="8" t="s">
        <v>341</v>
      </c>
      <c r="P91" s="9" t="s">
        <v>290</v>
      </c>
      <c r="Q91" s="71" t="s">
        <v>291</v>
      </c>
      <c r="R91" s="117"/>
      <c r="S91" s="118"/>
    </row>
    <row r="92" spans="1:19" s="11" customFormat="1" ht="49.5">
      <c r="A92" s="8" t="s">
        <v>294</v>
      </c>
      <c r="B92" s="8" t="s">
        <v>295</v>
      </c>
      <c r="C92" s="9" t="s">
        <v>0</v>
      </c>
      <c r="D92" s="9" t="s">
        <v>29</v>
      </c>
      <c r="E92" s="9" t="s">
        <v>26</v>
      </c>
      <c r="F92" s="10" t="s">
        <v>62</v>
      </c>
      <c r="G92" s="8" t="s">
        <v>289</v>
      </c>
      <c r="H92" s="9" t="s">
        <v>5</v>
      </c>
      <c r="I92" s="104">
        <v>45507900</v>
      </c>
      <c r="J92" s="104">
        <f t="shared" si="0"/>
        <v>45507900</v>
      </c>
      <c r="K92" s="10" t="s">
        <v>10</v>
      </c>
      <c r="L92" s="10" t="s">
        <v>413</v>
      </c>
      <c r="M92" s="10"/>
      <c r="N92" s="10"/>
      <c r="O92" s="8" t="s">
        <v>341</v>
      </c>
      <c r="P92" s="9" t="s">
        <v>290</v>
      </c>
      <c r="Q92" s="71" t="s">
        <v>291</v>
      </c>
      <c r="R92" s="117"/>
      <c r="S92" s="118"/>
    </row>
    <row r="93" spans="1:19" s="11" customFormat="1" ht="66">
      <c r="A93" s="53" t="s">
        <v>61</v>
      </c>
      <c r="B93" s="54" t="s">
        <v>271</v>
      </c>
      <c r="C93" s="9" t="s">
        <v>0</v>
      </c>
      <c r="D93" s="9" t="s">
        <v>0</v>
      </c>
      <c r="E93" s="55" t="s">
        <v>6</v>
      </c>
      <c r="F93" s="10" t="s">
        <v>62</v>
      </c>
      <c r="G93" s="53" t="s">
        <v>63</v>
      </c>
      <c r="H93" s="9" t="s">
        <v>5</v>
      </c>
      <c r="I93" s="94">
        <f>72000000+48000000+50000000</f>
        <v>170000000</v>
      </c>
      <c r="J93" s="94">
        <f t="shared" si="0"/>
        <v>170000000</v>
      </c>
      <c r="K93" s="10" t="s">
        <v>10</v>
      </c>
      <c r="L93" s="10" t="s">
        <v>413</v>
      </c>
      <c r="M93" s="10"/>
      <c r="N93" s="10"/>
      <c r="O93" s="54" t="s">
        <v>342</v>
      </c>
      <c r="P93" s="55" t="s">
        <v>296</v>
      </c>
      <c r="Q93" s="75" t="s">
        <v>64</v>
      </c>
      <c r="R93" s="117"/>
      <c r="S93" s="118"/>
    </row>
    <row r="94" spans="1:19" s="11" customFormat="1" ht="82.5">
      <c r="A94" s="56" t="s">
        <v>372</v>
      </c>
      <c r="B94" s="56" t="s">
        <v>272</v>
      </c>
      <c r="C94" s="9" t="s">
        <v>0</v>
      </c>
      <c r="D94" s="9" t="s">
        <v>0</v>
      </c>
      <c r="E94" s="57" t="s">
        <v>6</v>
      </c>
      <c r="F94" s="10" t="s">
        <v>62</v>
      </c>
      <c r="G94" s="58" t="s">
        <v>63</v>
      </c>
      <c r="H94" s="9" t="s">
        <v>5</v>
      </c>
      <c r="I94" s="95">
        <f>33000000+22000000+45000000</f>
        <v>100000000</v>
      </c>
      <c r="J94" s="95">
        <f t="shared" si="0"/>
        <v>100000000</v>
      </c>
      <c r="K94" s="10" t="s">
        <v>10</v>
      </c>
      <c r="L94" s="10" t="s">
        <v>413</v>
      </c>
      <c r="M94" s="10"/>
      <c r="N94" s="10"/>
      <c r="O94" s="59" t="s">
        <v>344</v>
      </c>
      <c r="P94" s="60" t="s">
        <v>297</v>
      </c>
      <c r="Q94" s="76" t="s">
        <v>317</v>
      </c>
      <c r="R94" s="117"/>
      <c r="S94" s="118"/>
    </row>
    <row r="95" spans="1:19" s="11" customFormat="1" ht="49.5">
      <c r="A95" s="53" t="s">
        <v>354</v>
      </c>
      <c r="B95" s="54" t="s">
        <v>273</v>
      </c>
      <c r="C95" s="9" t="s">
        <v>0</v>
      </c>
      <c r="D95" s="9" t="s">
        <v>0</v>
      </c>
      <c r="E95" s="55" t="s">
        <v>6</v>
      </c>
      <c r="F95" s="10" t="s">
        <v>62</v>
      </c>
      <c r="G95" s="61" t="s">
        <v>63</v>
      </c>
      <c r="H95" s="9" t="s">
        <v>5</v>
      </c>
      <c r="I95" s="94">
        <f>2000000000+953979949</f>
        <v>2953979949</v>
      </c>
      <c r="J95" s="94">
        <f t="shared" si="0"/>
        <v>2953979949</v>
      </c>
      <c r="K95" s="10" t="s">
        <v>10</v>
      </c>
      <c r="L95" s="10" t="s">
        <v>413</v>
      </c>
      <c r="M95" s="10"/>
      <c r="N95" s="10"/>
      <c r="O95" s="62" t="s">
        <v>345</v>
      </c>
      <c r="P95" s="55" t="s">
        <v>298</v>
      </c>
      <c r="Q95" s="77" t="s">
        <v>299</v>
      </c>
      <c r="R95" s="117"/>
      <c r="S95" s="118"/>
    </row>
    <row r="96" spans="1:19" s="11" customFormat="1" ht="33">
      <c r="A96" s="61" t="s">
        <v>300</v>
      </c>
      <c r="B96" s="63" t="s">
        <v>274</v>
      </c>
      <c r="C96" s="9" t="s">
        <v>0</v>
      </c>
      <c r="D96" s="9" t="s">
        <v>0</v>
      </c>
      <c r="E96" s="64" t="s">
        <v>35</v>
      </c>
      <c r="F96" s="10" t="s">
        <v>62</v>
      </c>
      <c r="G96" s="61" t="s">
        <v>63</v>
      </c>
      <c r="H96" s="9" t="s">
        <v>5</v>
      </c>
      <c r="I96" s="96">
        <f>48000000+32000000</f>
        <v>80000000</v>
      </c>
      <c r="J96" s="96">
        <f t="shared" si="0"/>
        <v>80000000</v>
      </c>
      <c r="K96" s="10" t="s">
        <v>10</v>
      </c>
      <c r="L96" s="10" t="s">
        <v>413</v>
      </c>
      <c r="M96" s="10"/>
      <c r="N96" s="10"/>
      <c r="O96" s="63" t="s">
        <v>343</v>
      </c>
      <c r="P96" s="64" t="s">
        <v>301</v>
      </c>
      <c r="Q96" s="78" t="s">
        <v>65</v>
      </c>
      <c r="R96" s="117"/>
      <c r="S96" s="118"/>
    </row>
    <row r="97" spans="1:19" s="11" customFormat="1" ht="49.5">
      <c r="A97" s="61" t="s">
        <v>302</v>
      </c>
      <c r="B97" s="63" t="s">
        <v>275</v>
      </c>
      <c r="C97" s="9" t="s">
        <v>0</v>
      </c>
      <c r="D97" s="9" t="s">
        <v>0</v>
      </c>
      <c r="E97" s="64" t="s">
        <v>35</v>
      </c>
      <c r="F97" s="10" t="s">
        <v>62</v>
      </c>
      <c r="G97" s="61" t="s">
        <v>63</v>
      </c>
      <c r="H97" s="9" t="s">
        <v>5</v>
      </c>
      <c r="I97" s="96">
        <f>7200000+4800000</f>
        <v>12000000</v>
      </c>
      <c r="J97" s="96">
        <f t="shared" si="0"/>
        <v>12000000</v>
      </c>
      <c r="K97" s="10" t="s">
        <v>10</v>
      </c>
      <c r="L97" s="10" t="s">
        <v>413</v>
      </c>
      <c r="M97" s="10"/>
      <c r="N97" s="10"/>
      <c r="O97" s="63" t="s">
        <v>346</v>
      </c>
      <c r="P97" s="64" t="s">
        <v>301</v>
      </c>
      <c r="Q97" s="78" t="s">
        <v>65</v>
      </c>
      <c r="R97" s="117"/>
      <c r="S97" s="118"/>
    </row>
    <row r="98" spans="1:19" s="11" customFormat="1" ht="33">
      <c r="A98" s="61" t="s">
        <v>303</v>
      </c>
      <c r="B98" s="63" t="s">
        <v>276</v>
      </c>
      <c r="C98" s="9" t="s">
        <v>0</v>
      </c>
      <c r="D98" s="9" t="s">
        <v>0</v>
      </c>
      <c r="E98" s="64" t="s">
        <v>35</v>
      </c>
      <c r="F98" s="10" t="s">
        <v>62</v>
      </c>
      <c r="G98" s="61" t="s">
        <v>63</v>
      </c>
      <c r="H98" s="9" t="s">
        <v>5</v>
      </c>
      <c r="I98" s="96">
        <f>18000000+12000000</f>
        <v>30000000</v>
      </c>
      <c r="J98" s="96">
        <f t="shared" si="0"/>
        <v>30000000</v>
      </c>
      <c r="K98" s="10" t="s">
        <v>10</v>
      </c>
      <c r="L98" s="10" t="s">
        <v>413</v>
      </c>
      <c r="M98" s="10"/>
      <c r="N98" s="10"/>
      <c r="O98" s="63" t="s">
        <v>347</v>
      </c>
      <c r="P98" s="64" t="s">
        <v>301</v>
      </c>
      <c r="Q98" s="78" t="s">
        <v>65</v>
      </c>
      <c r="R98" s="117"/>
      <c r="S98" s="118"/>
    </row>
    <row r="99" spans="1:19" s="11" customFormat="1" ht="33">
      <c r="A99" s="61" t="s">
        <v>304</v>
      </c>
      <c r="B99" s="63" t="s">
        <v>277</v>
      </c>
      <c r="C99" s="9" t="s">
        <v>0</v>
      </c>
      <c r="D99" s="9" t="s">
        <v>0</v>
      </c>
      <c r="E99" s="64" t="s">
        <v>35</v>
      </c>
      <c r="F99" s="10" t="s">
        <v>62</v>
      </c>
      <c r="G99" s="61" t="s">
        <v>63</v>
      </c>
      <c r="H99" s="9" t="s">
        <v>5</v>
      </c>
      <c r="I99" s="96">
        <v>2000000</v>
      </c>
      <c r="J99" s="96">
        <f t="shared" si="0"/>
        <v>2000000</v>
      </c>
      <c r="K99" s="10" t="s">
        <v>10</v>
      </c>
      <c r="L99" s="10" t="s">
        <v>413</v>
      </c>
      <c r="M99" s="10"/>
      <c r="N99" s="10"/>
      <c r="O99" s="63" t="s">
        <v>346</v>
      </c>
      <c r="P99" s="64" t="s">
        <v>301</v>
      </c>
      <c r="Q99" s="78" t="s">
        <v>65</v>
      </c>
      <c r="R99" s="117"/>
      <c r="S99" s="118"/>
    </row>
    <row r="100" spans="1:19" s="11" customFormat="1" ht="66">
      <c r="A100" s="87" t="s">
        <v>305</v>
      </c>
      <c r="B100" s="65" t="s">
        <v>278</v>
      </c>
      <c r="C100" s="9" t="s">
        <v>29</v>
      </c>
      <c r="D100" s="9" t="s">
        <v>29</v>
      </c>
      <c r="E100" s="66" t="s">
        <v>6</v>
      </c>
      <c r="F100" s="10" t="s">
        <v>62</v>
      </c>
      <c r="G100" s="67" t="s">
        <v>63</v>
      </c>
      <c r="H100" s="9" t="s">
        <v>5</v>
      </c>
      <c r="I100" s="97">
        <f>150000000+40000000</f>
        <v>190000000</v>
      </c>
      <c r="J100" s="97">
        <f t="shared" si="0"/>
        <v>190000000</v>
      </c>
      <c r="K100" s="10" t="s">
        <v>10</v>
      </c>
      <c r="L100" s="10" t="s">
        <v>413</v>
      </c>
      <c r="M100" s="10"/>
      <c r="N100" s="10"/>
      <c r="O100" s="65" t="s">
        <v>352</v>
      </c>
      <c r="P100" s="66" t="s">
        <v>66</v>
      </c>
      <c r="Q100" s="79" t="s">
        <v>67</v>
      </c>
      <c r="R100" s="117"/>
      <c r="S100" s="118"/>
    </row>
    <row r="101" spans="1:19" s="11" customFormat="1" ht="82.5">
      <c r="A101" s="65" t="s">
        <v>373</v>
      </c>
      <c r="B101" s="65" t="s">
        <v>68</v>
      </c>
      <c r="C101" s="9" t="s">
        <v>0</v>
      </c>
      <c r="D101" s="9" t="s">
        <v>0</v>
      </c>
      <c r="E101" s="66" t="s">
        <v>6</v>
      </c>
      <c r="F101" s="10" t="s">
        <v>62</v>
      </c>
      <c r="G101" s="67" t="s">
        <v>63</v>
      </c>
      <c r="H101" s="9" t="s">
        <v>5</v>
      </c>
      <c r="I101" s="97">
        <v>460000000</v>
      </c>
      <c r="J101" s="97">
        <f t="shared" si="0"/>
        <v>460000000</v>
      </c>
      <c r="K101" s="10" t="s">
        <v>10</v>
      </c>
      <c r="L101" s="10" t="s">
        <v>413</v>
      </c>
      <c r="M101" s="10"/>
      <c r="N101" s="10"/>
      <c r="O101" s="65" t="s">
        <v>352</v>
      </c>
      <c r="P101" s="66" t="s">
        <v>66</v>
      </c>
      <c r="Q101" s="79" t="s">
        <v>67</v>
      </c>
      <c r="R101" s="117"/>
      <c r="S101" s="118"/>
    </row>
    <row r="102" spans="1:19" s="11" customFormat="1" ht="33">
      <c r="A102" s="67" t="s">
        <v>306</v>
      </c>
      <c r="B102" s="65" t="s">
        <v>279</v>
      </c>
      <c r="C102" s="9" t="s">
        <v>69</v>
      </c>
      <c r="D102" s="9" t="s">
        <v>69</v>
      </c>
      <c r="E102" s="66" t="s">
        <v>35</v>
      </c>
      <c r="F102" s="10" t="s">
        <v>62</v>
      </c>
      <c r="G102" s="67" t="s">
        <v>63</v>
      </c>
      <c r="H102" s="9" t="s">
        <v>5</v>
      </c>
      <c r="I102" s="97">
        <v>40000000</v>
      </c>
      <c r="J102" s="97">
        <f t="shared" si="0"/>
        <v>40000000</v>
      </c>
      <c r="K102" s="10" t="s">
        <v>10</v>
      </c>
      <c r="L102" s="10" t="s">
        <v>413</v>
      </c>
      <c r="M102" s="10"/>
      <c r="N102" s="10"/>
      <c r="O102" s="65" t="s">
        <v>352</v>
      </c>
      <c r="P102" s="66" t="s">
        <v>66</v>
      </c>
      <c r="Q102" s="79" t="s">
        <v>67</v>
      </c>
      <c r="R102" s="117"/>
      <c r="S102" s="118"/>
    </row>
    <row r="103" spans="1:19" s="11" customFormat="1" ht="33">
      <c r="A103" s="67" t="s">
        <v>307</v>
      </c>
      <c r="B103" s="65" t="s">
        <v>280</v>
      </c>
      <c r="C103" s="9" t="s">
        <v>70</v>
      </c>
      <c r="D103" s="9" t="s">
        <v>70</v>
      </c>
      <c r="E103" s="66" t="s">
        <v>308</v>
      </c>
      <c r="F103" s="10" t="s">
        <v>62</v>
      </c>
      <c r="G103" s="67" t="s">
        <v>63</v>
      </c>
      <c r="H103" s="9" t="s">
        <v>5</v>
      </c>
      <c r="I103" s="97">
        <v>40000000</v>
      </c>
      <c r="J103" s="97">
        <f t="shared" si="0"/>
        <v>40000000</v>
      </c>
      <c r="K103" s="10" t="s">
        <v>10</v>
      </c>
      <c r="L103" s="10" t="s">
        <v>413</v>
      </c>
      <c r="M103" s="10"/>
      <c r="N103" s="10"/>
      <c r="O103" s="65" t="s">
        <v>352</v>
      </c>
      <c r="P103" s="66" t="s">
        <v>66</v>
      </c>
      <c r="Q103" s="79" t="s">
        <v>67</v>
      </c>
      <c r="R103" s="117"/>
      <c r="S103" s="118"/>
    </row>
    <row r="104" spans="1:19" s="11" customFormat="1" ht="33">
      <c r="A104" s="67" t="s">
        <v>309</v>
      </c>
      <c r="B104" s="65" t="s">
        <v>71</v>
      </c>
      <c r="C104" s="9" t="s">
        <v>29</v>
      </c>
      <c r="D104" s="9" t="s">
        <v>29</v>
      </c>
      <c r="E104" s="66" t="s">
        <v>310</v>
      </c>
      <c r="F104" s="10" t="s">
        <v>62</v>
      </c>
      <c r="G104" s="67" t="s">
        <v>63</v>
      </c>
      <c r="H104" s="9" t="s">
        <v>5</v>
      </c>
      <c r="I104" s="97">
        <v>15000000</v>
      </c>
      <c r="J104" s="97">
        <f t="shared" si="0"/>
        <v>15000000</v>
      </c>
      <c r="K104" s="10" t="s">
        <v>10</v>
      </c>
      <c r="L104" s="10" t="s">
        <v>413</v>
      </c>
      <c r="M104" s="10"/>
      <c r="N104" s="10"/>
      <c r="O104" s="65" t="s">
        <v>352</v>
      </c>
      <c r="P104" s="66" t="s">
        <v>66</v>
      </c>
      <c r="Q104" s="79" t="s">
        <v>67</v>
      </c>
      <c r="R104" s="117"/>
      <c r="S104" s="118"/>
    </row>
    <row r="105" spans="1:19" s="11" customFormat="1" ht="16.5">
      <c r="A105" s="67" t="s">
        <v>311</v>
      </c>
      <c r="B105" s="65" t="s">
        <v>72</v>
      </c>
      <c r="C105" s="9" t="s">
        <v>29</v>
      </c>
      <c r="D105" s="9" t="s">
        <v>29</v>
      </c>
      <c r="E105" s="66" t="s">
        <v>27</v>
      </c>
      <c r="F105" s="10" t="s">
        <v>73</v>
      </c>
      <c r="G105" s="67" t="s">
        <v>63</v>
      </c>
      <c r="H105" s="9" t="s">
        <v>5</v>
      </c>
      <c r="I105" s="97">
        <v>4000000</v>
      </c>
      <c r="J105" s="97">
        <f t="shared" si="0"/>
        <v>4000000</v>
      </c>
      <c r="K105" s="10" t="s">
        <v>10</v>
      </c>
      <c r="L105" s="10" t="s">
        <v>413</v>
      </c>
      <c r="M105" s="10"/>
      <c r="N105" s="10"/>
      <c r="O105" s="65" t="s">
        <v>352</v>
      </c>
      <c r="P105" s="66" t="s">
        <v>66</v>
      </c>
      <c r="Q105" s="79" t="s">
        <v>67</v>
      </c>
      <c r="R105" s="117"/>
      <c r="S105" s="118"/>
    </row>
    <row r="106" spans="1:19" s="11" customFormat="1" ht="33">
      <c r="A106" s="67" t="s">
        <v>312</v>
      </c>
      <c r="B106" s="65" t="s">
        <v>74</v>
      </c>
      <c r="C106" s="9" t="s">
        <v>75</v>
      </c>
      <c r="D106" s="9" t="s">
        <v>75</v>
      </c>
      <c r="E106" s="66" t="s">
        <v>308</v>
      </c>
      <c r="F106" s="10" t="s">
        <v>62</v>
      </c>
      <c r="G106" s="67" t="s">
        <v>63</v>
      </c>
      <c r="H106" s="9" t="s">
        <v>5</v>
      </c>
      <c r="I106" s="97">
        <v>10000000</v>
      </c>
      <c r="J106" s="97">
        <f t="shared" si="0"/>
        <v>10000000</v>
      </c>
      <c r="K106" s="10" t="s">
        <v>10</v>
      </c>
      <c r="L106" s="10" t="s">
        <v>413</v>
      </c>
      <c r="M106" s="10"/>
      <c r="N106" s="10"/>
      <c r="O106" s="65" t="s">
        <v>352</v>
      </c>
      <c r="P106" s="66" t="s">
        <v>66</v>
      </c>
      <c r="Q106" s="79" t="s">
        <v>67</v>
      </c>
      <c r="R106" s="117"/>
      <c r="S106" s="118"/>
    </row>
    <row r="107" spans="1:19" s="11" customFormat="1" ht="16.5">
      <c r="A107" s="67" t="s">
        <v>313</v>
      </c>
      <c r="B107" s="65" t="s">
        <v>76</v>
      </c>
      <c r="C107" s="9" t="s">
        <v>77</v>
      </c>
      <c r="D107" s="9" t="s">
        <v>77</v>
      </c>
      <c r="E107" s="66" t="s">
        <v>49</v>
      </c>
      <c r="F107" s="10" t="s">
        <v>62</v>
      </c>
      <c r="G107" s="67" t="s">
        <v>63</v>
      </c>
      <c r="H107" s="9" t="s">
        <v>5</v>
      </c>
      <c r="I107" s="97">
        <v>50000000</v>
      </c>
      <c r="J107" s="97">
        <f t="shared" si="0"/>
        <v>50000000</v>
      </c>
      <c r="K107" s="10" t="s">
        <v>10</v>
      </c>
      <c r="L107" s="10" t="s">
        <v>413</v>
      </c>
      <c r="M107" s="10"/>
      <c r="N107" s="10"/>
      <c r="O107" s="65" t="s">
        <v>352</v>
      </c>
      <c r="P107" s="66" t="s">
        <v>66</v>
      </c>
      <c r="Q107" s="79" t="s">
        <v>67</v>
      </c>
      <c r="R107" s="117"/>
      <c r="S107" s="118"/>
    </row>
    <row r="108" spans="1:19" s="11" customFormat="1" ht="66">
      <c r="A108" s="65" t="s">
        <v>78</v>
      </c>
      <c r="B108" s="65" t="s">
        <v>281</v>
      </c>
      <c r="C108" s="9" t="s">
        <v>0</v>
      </c>
      <c r="D108" s="9" t="s">
        <v>0</v>
      </c>
      <c r="E108" s="66" t="s">
        <v>49</v>
      </c>
      <c r="F108" s="10" t="s">
        <v>62</v>
      </c>
      <c r="G108" s="67" t="s">
        <v>63</v>
      </c>
      <c r="H108" s="9" t="s">
        <v>5</v>
      </c>
      <c r="I108" s="97">
        <v>100000000</v>
      </c>
      <c r="J108" s="97">
        <f t="shared" si="0"/>
        <v>100000000</v>
      </c>
      <c r="K108" s="10" t="s">
        <v>10</v>
      </c>
      <c r="L108" s="10" t="s">
        <v>413</v>
      </c>
      <c r="M108" s="10"/>
      <c r="N108" s="10"/>
      <c r="O108" s="65" t="s">
        <v>352</v>
      </c>
      <c r="P108" s="66" t="s">
        <v>66</v>
      </c>
      <c r="Q108" s="79" t="s">
        <v>67</v>
      </c>
      <c r="R108" s="117"/>
      <c r="S108" s="118"/>
    </row>
    <row r="109" spans="1:19" s="11" customFormat="1" ht="66">
      <c r="A109" s="88" t="s">
        <v>79</v>
      </c>
      <c r="B109" s="65" t="s">
        <v>80</v>
      </c>
      <c r="C109" s="9" t="s">
        <v>81</v>
      </c>
      <c r="D109" s="9" t="s">
        <v>81</v>
      </c>
      <c r="E109" s="66" t="s">
        <v>6</v>
      </c>
      <c r="F109" s="10" t="s">
        <v>62</v>
      </c>
      <c r="G109" s="67" t="s">
        <v>63</v>
      </c>
      <c r="H109" s="9" t="s">
        <v>5</v>
      </c>
      <c r="I109" s="97">
        <v>70000000</v>
      </c>
      <c r="J109" s="97">
        <f t="shared" si="0"/>
        <v>70000000</v>
      </c>
      <c r="K109" s="10" t="s">
        <v>10</v>
      </c>
      <c r="L109" s="10" t="s">
        <v>413</v>
      </c>
      <c r="M109" s="10"/>
      <c r="N109" s="10"/>
      <c r="O109" s="65" t="s">
        <v>352</v>
      </c>
      <c r="P109" s="66" t="s">
        <v>66</v>
      </c>
      <c r="Q109" s="79" t="s">
        <v>67</v>
      </c>
      <c r="R109" s="117"/>
      <c r="S109" s="118"/>
    </row>
    <row r="110" spans="1:19" s="11" customFormat="1" ht="33">
      <c r="A110" s="67" t="s">
        <v>306</v>
      </c>
      <c r="B110" s="65" t="s">
        <v>82</v>
      </c>
      <c r="C110" s="9" t="s">
        <v>29</v>
      </c>
      <c r="D110" s="9" t="s">
        <v>29</v>
      </c>
      <c r="E110" s="66" t="s">
        <v>308</v>
      </c>
      <c r="F110" s="10" t="s">
        <v>62</v>
      </c>
      <c r="G110" s="67" t="s">
        <v>63</v>
      </c>
      <c r="H110" s="9" t="s">
        <v>5</v>
      </c>
      <c r="I110" s="97">
        <f>12000000+8000000</f>
        <v>20000000</v>
      </c>
      <c r="J110" s="97">
        <f t="shared" si="0"/>
        <v>20000000</v>
      </c>
      <c r="K110" s="10" t="s">
        <v>10</v>
      </c>
      <c r="L110" s="10" t="s">
        <v>413</v>
      </c>
      <c r="M110" s="10"/>
      <c r="N110" s="10"/>
      <c r="O110" s="65" t="s">
        <v>351</v>
      </c>
      <c r="P110" s="66" t="s">
        <v>314</v>
      </c>
      <c r="Q110" s="79" t="s">
        <v>83</v>
      </c>
      <c r="R110" s="117"/>
      <c r="S110" s="118"/>
    </row>
    <row r="111" spans="1:19" s="11" customFormat="1" ht="16.5">
      <c r="A111" s="67" t="s">
        <v>84</v>
      </c>
      <c r="B111" s="65" t="s">
        <v>282</v>
      </c>
      <c r="C111" s="9" t="s">
        <v>85</v>
      </c>
      <c r="D111" s="9" t="s">
        <v>85</v>
      </c>
      <c r="E111" s="66" t="s">
        <v>308</v>
      </c>
      <c r="F111" s="10" t="s">
        <v>62</v>
      </c>
      <c r="G111" s="67" t="s">
        <v>63</v>
      </c>
      <c r="H111" s="9" t="s">
        <v>5</v>
      </c>
      <c r="I111" s="97">
        <v>18143400</v>
      </c>
      <c r="J111" s="97">
        <f t="shared" si="0"/>
        <v>18143400</v>
      </c>
      <c r="K111" s="10" t="s">
        <v>10</v>
      </c>
      <c r="L111" s="10" t="s">
        <v>413</v>
      </c>
      <c r="M111" s="10"/>
      <c r="N111" s="10"/>
      <c r="O111" s="65" t="s">
        <v>351</v>
      </c>
      <c r="P111" s="66" t="s">
        <v>314</v>
      </c>
      <c r="Q111" s="79" t="s">
        <v>83</v>
      </c>
      <c r="R111" s="117"/>
      <c r="S111" s="118"/>
    </row>
    <row r="112" spans="1:19" s="11" customFormat="1" ht="33">
      <c r="A112" s="67" t="s">
        <v>86</v>
      </c>
      <c r="B112" s="65" t="s">
        <v>315</v>
      </c>
      <c r="C112" s="9" t="s">
        <v>77</v>
      </c>
      <c r="D112" s="9" t="s">
        <v>77</v>
      </c>
      <c r="E112" s="66" t="s">
        <v>6</v>
      </c>
      <c r="F112" s="10" t="s">
        <v>62</v>
      </c>
      <c r="G112" s="67" t="s">
        <v>63</v>
      </c>
      <c r="H112" s="9" t="s">
        <v>5</v>
      </c>
      <c r="I112" s="97">
        <v>50000000</v>
      </c>
      <c r="J112" s="97">
        <f t="shared" si="0"/>
        <v>50000000</v>
      </c>
      <c r="K112" s="10" t="s">
        <v>10</v>
      </c>
      <c r="L112" s="10" t="s">
        <v>413</v>
      </c>
      <c r="M112" s="10"/>
      <c r="N112" s="10"/>
      <c r="O112" s="65" t="s">
        <v>351</v>
      </c>
      <c r="P112" s="66" t="s">
        <v>314</v>
      </c>
      <c r="Q112" s="79" t="s">
        <v>83</v>
      </c>
      <c r="R112" s="117"/>
      <c r="S112" s="118"/>
    </row>
    <row r="113" spans="1:19" s="11" customFormat="1" ht="49.5">
      <c r="A113" s="53" t="s">
        <v>354</v>
      </c>
      <c r="B113" s="54" t="s">
        <v>283</v>
      </c>
      <c r="C113" s="9" t="s">
        <v>29</v>
      </c>
      <c r="D113" s="9" t="s">
        <v>29</v>
      </c>
      <c r="E113" s="66" t="s">
        <v>6</v>
      </c>
      <c r="F113" s="10" t="s">
        <v>62</v>
      </c>
      <c r="G113" s="67" t="s">
        <v>63</v>
      </c>
      <c r="H113" s="9" t="s">
        <v>5</v>
      </c>
      <c r="I113" s="97">
        <v>3256616463</v>
      </c>
      <c r="J113" s="97">
        <f t="shared" si="0"/>
        <v>3256616463</v>
      </c>
      <c r="K113" s="10" t="s">
        <v>10</v>
      </c>
      <c r="L113" s="10" t="s">
        <v>413</v>
      </c>
      <c r="M113" s="10"/>
      <c r="N113" s="10"/>
      <c r="O113" s="68" t="s">
        <v>349</v>
      </c>
      <c r="P113" s="66" t="s">
        <v>316</v>
      </c>
      <c r="Q113" s="79" t="s">
        <v>87</v>
      </c>
      <c r="R113" s="117"/>
      <c r="S113" s="118"/>
    </row>
    <row r="114" spans="1:19" s="11" customFormat="1" ht="82.5">
      <c r="A114" s="8" t="s">
        <v>13</v>
      </c>
      <c r="B114" s="8" t="s">
        <v>414</v>
      </c>
      <c r="C114" s="9" t="s">
        <v>1</v>
      </c>
      <c r="D114" s="9" t="s">
        <v>1</v>
      </c>
      <c r="E114" s="9" t="s">
        <v>49</v>
      </c>
      <c r="F114" s="10" t="s">
        <v>62</v>
      </c>
      <c r="G114" s="67" t="s">
        <v>63</v>
      </c>
      <c r="H114" s="121" t="s">
        <v>387</v>
      </c>
      <c r="I114" s="129">
        <v>23800000</v>
      </c>
      <c r="J114" s="69">
        <v>23800000</v>
      </c>
      <c r="K114" s="111">
        <v>23800000</v>
      </c>
      <c r="L114" s="10" t="s">
        <v>413</v>
      </c>
      <c r="M114" s="111"/>
      <c r="N114" s="111"/>
      <c r="O114" s="7" t="s">
        <v>388</v>
      </c>
      <c r="P114" s="9" t="s">
        <v>15</v>
      </c>
      <c r="Q114" s="112" t="s">
        <v>16</v>
      </c>
      <c r="R114" s="118"/>
      <c r="S114" s="118"/>
    </row>
    <row r="115" spans="1:19" s="11" customFormat="1" ht="99">
      <c r="A115" s="7" t="s">
        <v>17</v>
      </c>
      <c r="B115" s="10" t="s">
        <v>329</v>
      </c>
      <c r="C115" s="9" t="s">
        <v>1</v>
      </c>
      <c r="D115" s="9" t="s">
        <v>1</v>
      </c>
      <c r="E115" s="9" t="s">
        <v>9</v>
      </c>
      <c r="F115" s="10" t="s">
        <v>62</v>
      </c>
      <c r="G115" s="67" t="s">
        <v>63</v>
      </c>
      <c r="H115" s="9" t="s">
        <v>5</v>
      </c>
      <c r="I115" s="129">
        <v>109567000</v>
      </c>
      <c r="J115" s="69">
        <v>109567000</v>
      </c>
      <c r="K115" s="9" t="s">
        <v>10</v>
      </c>
      <c r="L115" s="10" t="s">
        <v>413</v>
      </c>
      <c r="M115" s="9"/>
      <c r="N115" s="9"/>
      <c r="O115" s="9" t="s">
        <v>333</v>
      </c>
      <c r="P115" s="9" t="s">
        <v>15</v>
      </c>
      <c r="Q115" s="71" t="s">
        <v>16</v>
      </c>
      <c r="R115" s="117"/>
      <c r="S115" s="118"/>
    </row>
    <row r="116" spans="1:19" s="11" customFormat="1" ht="99">
      <c r="A116" s="7" t="s">
        <v>17</v>
      </c>
      <c r="B116" s="10" t="s">
        <v>330</v>
      </c>
      <c r="C116" s="9" t="s">
        <v>1</v>
      </c>
      <c r="D116" s="9" t="s">
        <v>1</v>
      </c>
      <c r="E116" s="9" t="s">
        <v>9</v>
      </c>
      <c r="F116" s="10" t="s">
        <v>62</v>
      </c>
      <c r="G116" s="67" t="s">
        <v>63</v>
      </c>
      <c r="H116" s="9" t="s">
        <v>5</v>
      </c>
      <c r="I116" s="129">
        <v>74967000</v>
      </c>
      <c r="J116" s="69">
        <v>74967000</v>
      </c>
      <c r="K116" s="9" t="s">
        <v>10</v>
      </c>
      <c r="L116" s="10" t="s">
        <v>413</v>
      </c>
      <c r="M116" s="9"/>
      <c r="N116" s="9"/>
      <c r="O116" s="9" t="s">
        <v>333</v>
      </c>
      <c r="P116" s="9" t="s">
        <v>15</v>
      </c>
      <c r="Q116" s="71" t="s">
        <v>16</v>
      </c>
      <c r="R116" s="117"/>
      <c r="S116" s="118"/>
    </row>
    <row r="117" spans="1:19" s="11" customFormat="1" ht="82.5">
      <c r="A117" s="7" t="s">
        <v>17</v>
      </c>
      <c r="B117" s="10" t="s">
        <v>331</v>
      </c>
      <c r="C117" s="9" t="s">
        <v>1</v>
      </c>
      <c r="D117" s="9" t="s">
        <v>1</v>
      </c>
      <c r="E117" s="9" t="s">
        <v>9</v>
      </c>
      <c r="F117" s="10" t="s">
        <v>62</v>
      </c>
      <c r="G117" s="67" t="s">
        <v>63</v>
      </c>
      <c r="H117" s="9" t="s">
        <v>5</v>
      </c>
      <c r="I117" s="129">
        <v>80734000</v>
      </c>
      <c r="J117" s="69">
        <v>80734000</v>
      </c>
      <c r="K117" s="9" t="s">
        <v>10</v>
      </c>
      <c r="L117" s="10" t="s">
        <v>413</v>
      </c>
      <c r="M117" s="9"/>
      <c r="N117" s="9"/>
      <c r="O117" s="9" t="s">
        <v>333</v>
      </c>
      <c r="P117" s="9" t="s">
        <v>15</v>
      </c>
      <c r="Q117" s="71" t="s">
        <v>16</v>
      </c>
      <c r="R117" s="117"/>
      <c r="S117" s="118"/>
    </row>
    <row r="118" spans="1:19" s="11" customFormat="1" ht="33">
      <c r="A118" s="7" t="s">
        <v>17</v>
      </c>
      <c r="B118" s="10" t="s">
        <v>332</v>
      </c>
      <c r="C118" s="9" t="s">
        <v>1</v>
      </c>
      <c r="D118" s="9" t="s">
        <v>1</v>
      </c>
      <c r="E118" s="9" t="s">
        <v>9</v>
      </c>
      <c r="F118" s="10" t="s">
        <v>62</v>
      </c>
      <c r="G118" s="67" t="s">
        <v>63</v>
      </c>
      <c r="H118" s="9" t="s">
        <v>5</v>
      </c>
      <c r="I118" s="129">
        <v>31266000</v>
      </c>
      <c r="J118" s="129">
        <v>31266000</v>
      </c>
      <c r="K118" s="9" t="s">
        <v>10</v>
      </c>
      <c r="L118" s="10" t="s">
        <v>413</v>
      </c>
      <c r="M118" s="9"/>
      <c r="N118" s="9"/>
      <c r="O118" s="9" t="s">
        <v>333</v>
      </c>
      <c r="P118" s="9" t="s">
        <v>15</v>
      </c>
      <c r="Q118" s="71" t="s">
        <v>16</v>
      </c>
      <c r="R118" s="117"/>
      <c r="S118" s="118"/>
    </row>
    <row r="119" spans="1:19" s="11" customFormat="1" ht="396">
      <c r="A119" s="89" t="s">
        <v>320</v>
      </c>
      <c r="B119" s="19" t="s">
        <v>321</v>
      </c>
      <c r="C119" s="9" t="s">
        <v>1</v>
      </c>
      <c r="D119" s="9" t="s">
        <v>1</v>
      </c>
      <c r="E119" s="9" t="s">
        <v>14</v>
      </c>
      <c r="F119" s="9" t="s">
        <v>62</v>
      </c>
      <c r="G119" s="7" t="s">
        <v>63</v>
      </c>
      <c r="H119" s="9" t="s">
        <v>5</v>
      </c>
      <c r="I119" s="104">
        <v>150000000</v>
      </c>
      <c r="J119" s="104">
        <v>150000000</v>
      </c>
      <c r="K119" s="7" t="s">
        <v>10</v>
      </c>
      <c r="L119" s="10" t="s">
        <v>413</v>
      </c>
      <c r="M119" s="7"/>
      <c r="N119" s="7"/>
      <c r="O119" s="21" t="s">
        <v>324</v>
      </c>
      <c r="P119" s="9" t="s">
        <v>325</v>
      </c>
      <c r="Q119" s="71" t="s">
        <v>326</v>
      </c>
      <c r="R119" s="117"/>
      <c r="S119" s="118"/>
    </row>
    <row r="120" spans="1:19" s="11" customFormat="1" ht="297">
      <c r="A120" s="89" t="s">
        <v>322</v>
      </c>
      <c r="B120" s="70" t="s">
        <v>323</v>
      </c>
      <c r="C120" s="21" t="s">
        <v>1</v>
      </c>
      <c r="D120" s="21" t="s">
        <v>1</v>
      </c>
      <c r="E120" s="21" t="s">
        <v>14</v>
      </c>
      <c r="F120" s="20" t="s">
        <v>62</v>
      </c>
      <c r="G120" s="7" t="s">
        <v>63</v>
      </c>
      <c r="H120" s="9" t="s">
        <v>5</v>
      </c>
      <c r="I120" s="98">
        <v>200000000</v>
      </c>
      <c r="J120" s="98">
        <v>200000000</v>
      </c>
      <c r="K120" s="20" t="s">
        <v>10</v>
      </c>
      <c r="L120" s="10" t="s">
        <v>413</v>
      </c>
      <c r="M120" s="20"/>
      <c r="N120" s="20"/>
      <c r="O120" s="21" t="s">
        <v>324</v>
      </c>
      <c r="P120" s="9" t="s">
        <v>325</v>
      </c>
      <c r="Q120" s="71" t="s">
        <v>326</v>
      </c>
      <c r="R120" s="117"/>
      <c r="S120" s="118"/>
    </row>
    <row r="121" spans="1:19" ht="33">
      <c r="A121" s="40" t="s">
        <v>94</v>
      </c>
      <c r="B121" s="41" t="s">
        <v>415</v>
      </c>
      <c r="C121" s="122" t="s">
        <v>0</v>
      </c>
      <c r="D121" s="123"/>
      <c r="E121" s="43" t="s">
        <v>14</v>
      </c>
      <c r="F121" s="20" t="s">
        <v>62</v>
      </c>
      <c r="G121" s="87"/>
      <c r="H121" s="9" t="s">
        <v>5</v>
      </c>
      <c r="I121" s="44">
        <v>100000000</v>
      </c>
      <c r="J121" s="44">
        <v>100000000</v>
      </c>
      <c r="K121" s="43"/>
      <c r="L121" s="10" t="s">
        <v>413</v>
      </c>
      <c r="M121" s="43"/>
      <c r="N121" s="43"/>
      <c r="O121" s="46" t="s">
        <v>393</v>
      </c>
      <c r="P121" s="46">
        <v>3003413630</v>
      </c>
      <c r="Q121" s="46" t="s">
        <v>207</v>
      </c>
      <c r="R121" s="119"/>
      <c r="S121" s="120"/>
    </row>
    <row r="122" spans="1:19" ht="49.5">
      <c r="A122" s="40" t="s">
        <v>96</v>
      </c>
      <c r="B122" s="41" t="s">
        <v>416</v>
      </c>
      <c r="C122" s="123" t="s">
        <v>1</v>
      </c>
      <c r="D122" s="123" t="s">
        <v>0</v>
      </c>
      <c r="E122" s="46">
        <v>12</v>
      </c>
      <c r="F122" s="20" t="s">
        <v>62</v>
      </c>
      <c r="G122" s="50" t="str">
        <f>G123</f>
        <v>Contrataciòn Directa</v>
      </c>
      <c r="H122" s="9" t="s">
        <v>5</v>
      </c>
      <c r="I122" s="44">
        <f>4999998*2</f>
        <v>9999996</v>
      </c>
      <c r="J122" s="44">
        <f t="shared" ref="J122:J123" si="1">I122</f>
        <v>9999996</v>
      </c>
      <c r="K122" s="46" t="s">
        <v>10</v>
      </c>
      <c r="L122" s="10" t="s">
        <v>413</v>
      </c>
      <c r="M122" s="46"/>
      <c r="N122" s="46"/>
      <c r="O122" s="46" t="s">
        <v>393</v>
      </c>
      <c r="P122" s="46">
        <v>3003413630</v>
      </c>
      <c r="Q122" s="46" t="s">
        <v>207</v>
      </c>
      <c r="R122" s="119"/>
      <c r="S122" s="120"/>
    </row>
    <row r="123" spans="1:19" ht="49.5">
      <c r="A123" s="46">
        <v>20121904</v>
      </c>
      <c r="B123" s="41" t="s">
        <v>417</v>
      </c>
      <c r="C123" s="122" t="s">
        <v>1</v>
      </c>
      <c r="D123" s="122" t="s">
        <v>0</v>
      </c>
      <c r="E123" s="46">
        <v>2</v>
      </c>
      <c r="F123" s="20" t="s">
        <v>62</v>
      </c>
      <c r="G123" s="50" t="s">
        <v>389</v>
      </c>
      <c r="H123" s="9" t="s">
        <v>5</v>
      </c>
      <c r="I123" s="44">
        <v>7000000</v>
      </c>
      <c r="J123" s="44">
        <f t="shared" si="1"/>
        <v>7000000</v>
      </c>
      <c r="K123" s="46" t="s">
        <v>10</v>
      </c>
      <c r="L123" s="10" t="s">
        <v>413</v>
      </c>
      <c r="M123" s="46"/>
      <c r="N123" s="46"/>
      <c r="O123" s="46" t="s">
        <v>393</v>
      </c>
      <c r="P123" s="46">
        <v>3003413630</v>
      </c>
      <c r="Q123" s="46" t="s">
        <v>207</v>
      </c>
      <c r="R123" s="119"/>
      <c r="S123" s="120"/>
    </row>
    <row r="124" spans="1:19" ht="16.5">
      <c r="A124" s="40">
        <v>20121904</v>
      </c>
      <c r="B124" s="41" t="s">
        <v>235</v>
      </c>
      <c r="C124" s="122" t="s">
        <v>1</v>
      </c>
      <c r="D124" s="122" t="s">
        <v>0</v>
      </c>
      <c r="E124" s="46">
        <v>2</v>
      </c>
      <c r="F124" s="20" t="s">
        <v>62</v>
      </c>
      <c r="G124" s="50" t="s">
        <v>389</v>
      </c>
      <c r="H124" s="9" t="s">
        <v>5</v>
      </c>
      <c r="I124" s="44">
        <v>11109629</v>
      </c>
      <c r="J124" s="44">
        <v>11109629</v>
      </c>
      <c r="K124" s="46" t="s">
        <v>10</v>
      </c>
      <c r="L124" s="10" t="s">
        <v>413</v>
      </c>
      <c r="M124" s="46"/>
      <c r="N124" s="46"/>
      <c r="O124" s="46" t="s">
        <v>393</v>
      </c>
      <c r="P124" s="46">
        <v>3003413630</v>
      </c>
      <c r="Q124" s="46" t="s">
        <v>207</v>
      </c>
      <c r="R124" s="119"/>
      <c r="S124" s="120"/>
    </row>
    <row r="125" spans="1:19" ht="16.5">
      <c r="A125" s="46">
        <v>40151505</v>
      </c>
      <c r="B125" s="131" t="s">
        <v>418</v>
      </c>
      <c r="C125" s="122" t="s">
        <v>1</v>
      </c>
      <c r="D125" s="122" t="s">
        <v>0</v>
      </c>
      <c r="E125" s="46">
        <v>2</v>
      </c>
      <c r="F125" s="20" t="s">
        <v>62</v>
      </c>
      <c r="G125" s="50" t="s">
        <v>389</v>
      </c>
      <c r="H125" s="9" t="s">
        <v>5</v>
      </c>
      <c r="I125" s="44">
        <v>248347</v>
      </c>
      <c r="J125" s="44">
        <v>248347</v>
      </c>
      <c r="K125" s="46" t="s">
        <v>10</v>
      </c>
      <c r="L125" s="10" t="s">
        <v>413</v>
      </c>
      <c r="M125" s="46"/>
      <c r="N125" s="46"/>
      <c r="O125" s="46" t="s">
        <v>393</v>
      </c>
      <c r="P125" s="46">
        <v>3003413630</v>
      </c>
      <c r="Q125" s="46" t="s">
        <v>207</v>
      </c>
      <c r="R125" s="119"/>
      <c r="S125" s="120"/>
    </row>
    <row r="126" spans="1:19" ht="33">
      <c r="A126" s="74" t="s">
        <v>101</v>
      </c>
      <c r="B126" s="41" t="s">
        <v>237</v>
      </c>
      <c r="C126" s="122" t="s">
        <v>1</v>
      </c>
      <c r="D126" s="122" t="s">
        <v>0</v>
      </c>
      <c r="E126" s="46">
        <v>2</v>
      </c>
      <c r="F126" s="20" t="s">
        <v>62</v>
      </c>
      <c r="G126" s="50" t="s">
        <v>389</v>
      </c>
      <c r="H126" s="9" t="s">
        <v>5</v>
      </c>
      <c r="I126" s="44">
        <v>33000000</v>
      </c>
      <c r="J126" s="44">
        <v>33000000</v>
      </c>
      <c r="K126" s="46" t="s">
        <v>10</v>
      </c>
      <c r="L126" s="10" t="s">
        <v>413</v>
      </c>
      <c r="M126" s="46"/>
      <c r="N126" s="46"/>
      <c r="O126" s="46" t="s">
        <v>393</v>
      </c>
      <c r="P126" s="46">
        <v>3003413630</v>
      </c>
      <c r="Q126" s="46" t="s">
        <v>207</v>
      </c>
      <c r="R126" s="119"/>
      <c r="S126" s="120"/>
    </row>
    <row r="127" spans="1:19" ht="33">
      <c r="A127" s="74" t="s">
        <v>103</v>
      </c>
      <c r="B127" s="41" t="s">
        <v>419</v>
      </c>
      <c r="C127" s="122" t="s">
        <v>1</v>
      </c>
      <c r="D127" s="122" t="s">
        <v>0</v>
      </c>
      <c r="E127" s="46">
        <v>2</v>
      </c>
      <c r="F127" s="20" t="s">
        <v>62</v>
      </c>
      <c r="G127" s="50" t="s">
        <v>389</v>
      </c>
      <c r="H127" s="9" t="s">
        <v>5</v>
      </c>
      <c r="I127" s="44">
        <v>1523469600</v>
      </c>
      <c r="J127" s="44">
        <v>1523469600</v>
      </c>
      <c r="K127" s="46" t="s">
        <v>10</v>
      </c>
      <c r="L127" s="10" t="s">
        <v>413</v>
      </c>
      <c r="M127" s="46"/>
      <c r="N127" s="46"/>
      <c r="O127" s="46" t="s">
        <v>393</v>
      </c>
      <c r="P127" s="46">
        <v>3003413630</v>
      </c>
      <c r="Q127" s="46" t="s">
        <v>207</v>
      </c>
      <c r="R127" s="119"/>
      <c r="S127" s="120"/>
    </row>
    <row r="128" spans="1:19" ht="33">
      <c r="A128" s="105" t="s">
        <v>105</v>
      </c>
      <c r="B128" s="41" t="s">
        <v>239</v>
      </c>
      <c r="C128" s="122" t="s">
        <v>1</v>
      </c>
      <c r="D128" s="122" t="s">
        <v>0</v>
      </c>
      <c r="E128" s="46">
        <v>11</v>
      </c>
      <c r="F128" s="20" t="s">
        <v>62</v>
      </c>
      <c r="G128" s="50" t="s">
        <v>389</v>
      </c>
      <c r="H128" s="9" t="s">
        <v>5</v>
      </c>
      <c r="I128" s="44">
        <v>556414012</v>
      </c>
      <c r="J128" s="44">
        <v>556414012</v>
      </c>
      <c r="K128" s="46" t="s">
        <v>10</v>
      </c>
      <c r="L128" s="10" t="s">
        <v>413</v>
      </c>
      <c r="M128" s="46"/>
      <c r="N128" s="46"/>
      <c r="O128" s="46" t="s">
        <v>393</v>
      </c>
      <c r="P128" s="46">
        <v>3003413630</v>
      </c>
      <c r="Q128" s="46" t="s">
        <v>207</v>
      </c>
      <c r="R128" s="119"/>
      <c r="S128" s="120"/>
    </row>
    <row r="129" spans="1:19" ht="33">
      <c r="A129" s="105">
        <v>71122306</v>
      </c>
      <c r="B129" s="41" t="s">
        <v>240</v>
      </c>
      <c r="C129" s="122" t="s">
        <v>1</v>
      </c>
      <c r="D129" s="122" t="s">
        <v>0</v>
      </c>
      <c r="E129" s="46">
        <v>11</v>
      </c>
      <c r="F129" s="20" t="s">
        <v>62</v>
      </c>
      <c r="G129" s="50" t="s">
        <v>389</v>
      </c>
      <c r="H129" s="9" t="s">
        <v>5</v>
      </c>
      <c r="I129" s="44">
        <v>172323850</v>
      </c>
      <c r="J129" s="44">
        <v>172323850</v>
      </c>
      <c r="K129" s="46" t="s">
        <v>10</v>
      </c>
      <c r="L129" s="10" t="s">
        <v>413</v>
      </c>
      <c r="M129" s="46"/>
      <c r="N129" s="46"/>
      <c r="O129" s="46" t="s">
        <v>393</v>
      </c>
      <c r="P129" s="46">
        <v>3003413630</v>
      </c>
      <c r="Q129" s="46" t="s">
        <v>207</v>
      </c>
      <c r="R129" s="119"/>
      <c r="S129" s="120"/>
    </row>
    <row r="130" spans="1:19" ht="99">
      <c r="A130" s="106">
        <v>77101505</v>
      </c>
      <c r="B130" s="46" t="s">
        <v>420</v>
      </c>
      <c r="C130" s="122" t="s">
        <v>81</v>
      </c>
      <c r="D130" s="122" t="s">
        <v>70</v>
      </c>
      <c r="E130" s="46">
        <v>12</v>
      </c>
      <c r="F130" s="20" t="s">
        <v>62</v>
      </c>
      <c r="G130" s="50" t="s">
        <v>389</v>
      </c>
      <c r="H130" s="9" t="s">
        <v>5</v>
      </c>
      <c r="I130" s="44">
        <v>335711235</v>
      </c>
      <c r="J130" s="44">
        <v>335711235</v>
      </c>
      <c r="K130" s="46" t="s">
        <v>32</v>
      </c>
      <c r="L130" s="10" t="s">
        <v>413</v>
      </c>
      <c r="M130" s="46"/>
      <c r="N130" s="46"/>
      <c r="O130" s="46" t="s">
        <v>393</v>
      </c>
      <c r="P130" s="46">
        <v>3003413630</v>
      </c>
      <c r="Q130" s="46" t="s">
        <v>207</v>
      </c>
      <c r="R130" s="119"/>
      <c r="S130" s="120"/>
    </row>
    <row r="131" spans="1:19" ht="49.5">
      <c r="A131" s="107">
        <v>77101805</v>
      </c>
      <c r="B131" s="46" t="s">
        <v>421</v>
      </c>
      <c r="C131" s="122" t="s">
        <v>110</v>
      </c>
      <c r="D131" s="122" t="s">
        <v>0</v>
      </c>
      <c r="E131" s="46">
        <v>11</v>
      </c>
      <c r="F131" s="20" t="s">
        <v>62</v>
      </c>
      <c r="G131" s="50" t="s">
        <v>389</v>
      </c>
      <c r="H131" s="9" t="s">
        <v>5</v>
      </c>
      <c r="I131" s="44">
        <v>38742000</v>
      </c>
      <c r="J131" s="44">
        <v>38742000</v>
      </c>
      <c r="K131" s="46" t="s">
        <v>10</v>
      </c>
      <c r="L131" s="10" t="s">
        <v>413</v>
      </c>
      <c r="M131" s="46"/>
      <c r="N131" s="46"/>
      <c r="O131" s="46" t="s">
        <v>393</v>
      </c>
      <c r="P131" s="46">
        <v>3003413630</v>
      </c>
      <c r="Q131" s="46" t="s">
        <v>207</v>
      </c>
      <c r="R131" s="119"/>
      <c r="S131" s="120"/>
    </row>
    <row r="132" spans="1:19" ht="66">
      <c r="A132" s="46">
        <v>76121904</v>
      </c>
      <c r="B132" s="40" t="s">
        <v>422</v>
      </c>
      <c r="C132" s="122" t="s">
        <v>0</v>
      </c>
      <c r="D132" s="122" t="s">
        <v>29</v>
      </c>
      <c r="E132" s="46">
        <v>10</v>
      </c>
      <c r="F132" s="20" t="s">
        <v>62</v>
      </c>
      <c r="G132" s="50" t="s">
        <v>112</v>
      </c>
      <c r="H132" s="9" t="s">
        <v>5</v>
      </c>
      <c r="I132" s="44">
        <v>4662669373</v>
      </c>
      <c r="J132" s="44">
        <v>4662669373</v>
      </c>
      <c r="K132" s="46" t="s">
        <v>32</v>
      </c>
      <c r="L132" s="10" t="s">
        <v>413</v>
      </c>
      <c r="M132" s="46"/>
      <c r="N132" s="46"/>
      <c r="O132" s="46" t="s">
        <v>348</v>
      </c>
      <c r="P132" s="46">
        <v>3136337998</v>
      </c>
      <c r="Q132" s="105" t="s">
        <v>113</v>
      </c>
      <c r="R132" s="119"/>
      <c r="S132" s="120"/>
    </row>
    <row r="133" spans="1:19" ht="49.5">
      <c r="A133" s="106">
        <v>72154503</v>
      </c>
      <c r="B133" s="46" t="s">
        <v>423</v>
      </c>
      <c r="C133" s="122" t="s">
        <v>1</v>
      </c>
      <c r="D133" s="122" t="s">
        <v>0</v>
      </c>
      <c r="E133" s="46">
        <v>11</v>
      </c>
      <c r="F133" s="20" t="s">
        <v>62</v>
      </c>
      <c r="G133" s="50" t="s">
        <v>115</v>
      </c>
      <c r="H133" s="9" t="s">
        <v>5</v>
      </c>
      <c r="I133" s="44">
        <v>300000000</v>
      </c>
      <c r="J133" s="44">
        <v>300000000</v>
      </c>
      <c r="K133" s="46" t="s">
        <v>32</v>
      </c>
      <c r="L133" s="10" t="s">
        <v>413</v>
      </c>
      <c r="M133" s="46"/>
      <c r="N133" s="46"/>
      <c r="O133" s="46" t="s">
        <v>348</v>
      </c>
      <c r="P133" s="46">
        <v>3136337998</v>
      </c>
      <c r="Q133" s="105" t="s">
        <v>113</v>
      </c>
      <c r="R133" s="119"/>
      <c r="S133" s="120"/>
    </row>
    <row r="134" spans="1:19" ht="49.5">
      <c r="A134" s="46" t="s">
        <v>116</v>
      </c>
      <c r="B134" s="46" t="s">
        <v>424</v>
      </c>
      <c r="C134" s="122" t="s">
        <v>390</v>
      </c>
      <c r="D134" s="122" t="s">
        <v>24</v>
      </c>
      <c r="E134" s="46">
        <v>11</v>
      </c>
      <c r="F134" s="20" t="s">
        <v>62</v>
      </c>
      <c r="G134" s="50" t="s">
        <v>115</v>
      </c>
      <c r="H134" s="9" t="s">
        <v>5</v>
      </c>
      <c r="I134" s="44">
        <v>350000000</v>
      </c>
      <c r="J134" s="44">
        <v>350000000</v>
      </c>
      <c r="K134" s="46" t="s">
        <v>32</v>
      </c>
      <c r="L134" s="10" t="s">
        <v>413</v>
      </c>
      <c r="M134" s="46"/>
      <c r="N134" s="46"/>
      <c r="O134" s="46" t="s">
        <v>348</v>
      </c>
      <c r="P134" s="46">
        <v>3136337998</v>
      </c>
      <c r="Q134" s="105" t="s">
        <v>113</v>
      </c>
      <c r="R134" s="119"/>
      <c r="S134" s="120"/>
    </row>
    <row r="135" spans="1:19" ht="49.5">
      <c r="A135" s="46">
        <v>47101539</v>
      </c>
      <c r="B135" s="46" t="s">
        <v>425</v>
      </c>
      <c r="C135" s="122" t="s">
        <v>390</v>
      </c>
      <c r="D135" s="122" t="s">
        <v>24</v>
      </c>
      <c r="E135" s="46">
        <v>4</v>
      </c>
      <c r="F135" s="20" t="s">
        <v>62</v>
      </c>
      <c r="G135" s="50" t="s">
        <v>115</v>
      </c>
      <c r="H135" s="9" t="s">
        <v>5</v>
      </c>
      <c r="I135" s="44">
        <v>300000000</v>
      </c>
      <c r="J135" s="44">
        <v>300000000</v>
      </c>
      <c r="K135" s="46" t="s">
        <v>32</v>
      </c>
      <c r="L135" s="10" t="s">
        <v>413</v>
      </c>
      <c r="M135" s="46"/>
      <c r="N135" s="46"/>
      <c r="O135" s="46" t="s">
        <v>348</v>
      </c>
      <c r="P135" s="46">
        <v>3136337998</v>
      </c>
      <c r="Q135" s="105" t="s">
        <v>113</v>
      </c>
      <c r="R135" s="119"/>
      <c r="S135" s="120"/>
    </row>
    <row r="136" spans="1:19" ht="33">
      <c r="A136" s="106">
        <v>72154503</v>
      </c>
      <c r="B136" s="46" t="s">
        <v>247</v>
      </c>
      <c r="C136" s="122" t="s">
        <v>1</v>
      </c>
      <c r="D136" s="122" t="s">
        <v>0</v>
      </c>
      <c r="E136" s="46">
        <v>12</v>
      </c>
      <c r="F136" s="20" t="s">
        <v>62</v>
      </c>
      <c r="G136" s="50" t="s">
        <v>115</v>
      </c>
      <c r="H136" s="9" t="s">
        <v>5</v>
      </c>
      <c r="I136" s="44">
        <v>300000000</v>
      </c>
      <c r="J136" s="44">
        <v>300000000</v>
      </c>
      <c r="K136" s="46" t="s">
        <v>32</v>
      </c>
      <c r="L136" s="10" t="s">
        <v>413</v>
      </c>
      <c r="M136" s="46"/>
      <c r="N136" s="46"/>
      <c r="O136" s="46" t="s">
        <v>348</v>
      </c>
      <c r="P136" s="46">
        <v>3136337998</v>
      </c>
      <c r="Q136" s="105" t="s">
        <v>113</v>
      </c>
      <c r="R136" s="119"/>
      <c r="S136" s="120"/>
    </row>
    <row r="137" spans="1:19" ht="49.5">
      <c r="A137" s="46" t="s">
        <v>120</v>
      </c>
      <c r="B137" s="46" t="s">
        <v>248</v>
      </c>
      <c r="C137" s="122" t="s">
        <v>1</v>
      </c>
      <c r="D137" s="122" t="s">
        <v>0</v>
      </c>
      <c r="E137" s="46">
        <v>12</v>
      </c>
      <c r="F137" s="20" t="s">
        <v>62</v>
      </c>
      <c r="G137" s="50" t="s">
        <v>122</v>
      </c>
      <c r="H137" s="9" t="s">
        <v>5</v>
      </c>
      <c r="I137" s="44">
        <v>700000000</v>
      </c>
      <c r="J137" s="44">
        <v>700000000</v>
      </c>
      <c r="K137" s="46" t="s">
        <v>10</v>
      </c>
      <c r="L137" s="10" t="s">
        <v>413</v>
      </c>
      <c r="M137" s="46"/>
      <c r="N137" s="46"/>
      <c r="O137" s="46" t="s">
        <v>348</v>
      </c>
      <c r="P137" s="46">
        <v>3136337998</v>
      </c>
      <c r="Q137" s="105" t="s">
        <v>113</v>
      </c>
      <c r="R137" s="119"/>
      <c r="S137" s="120"/>
    </row>
    <row r="138" spans="1:19" ht="33">
      <c r="A138" s="106" t="s">
        <v>123</v>
      </c>
      <c r="B138" s="46" t="s">
        <v>249</v>
      </c>
      <c r="C138" s="122" t="s">
        <v>1</v>
      </c>
      <c r="D138" s="122" t="s">
        <v>0</v>
      </c>
      <c r="E138" s="46">
        <v>11</v>
      </c>
      <c r="F138" s="20" t="s">
        <v>62</v>
      </c>
      <c r="G138" s="50" t="s">
        <v>122</v>
      </c>
      <c r="H138" s="9" t="s">
        <v>5</v>
      </c>
      <c r="I138" s="44">
        <v>1246501095</v>
      </c>
      <c r="J138" s="44">
        <v>1246501095</v>
      </c>
      <c r="K138" s="46" t="s">
        <v>32</v>
      </c>
      <c r="L138" s="10" t="s">
        <v>413</v>
      </c>
      <c r="M138" s="46"/>
      <c r="N138" s="46"/>
      <c r="O138" s="46" t="s">
        <v>348</v>
      </c>
      <c r="P138" s="46">
        <v>3136337998</v>
      </c>
      <c r="Q138" s="105" t="s">
        <v>113</v>
      </c>
      <c r="R138" s="119"/>
      <c r="S138" s="120"/>
    </row>
    <row r="139" spans="1:19" ht="99">
      <c r="A139" s="46">
        <v>25101610</v>
      </c>
      <c r="B139" s="46" t="s">
        <v>426</v>
      </c>
      <c r="C139" s="122" t="s">
        <v>0</v>
      </c>
      <c r="D139" s="122" t="s">
        <v>24</v>
      </c>
      <c r="E139" s="46">
        <v>9</v>
      </c>
      <c r="F139" s="20" t="s">
        <v>62</v>
      </c>
      <c r="G139" s="50" t="s">
        <v>126</v>
      </c>
      <c r="H139" s="9" t="s">
        <v>5</v>
      </c>
      <c r="I139" s="44">
        <v>3000000000</v>
      </c>
      <c r="J139" s="44">
        <v>3000000000</v>
      </c>
      <c r="K139" s="46" t="s">
        <v>32</v>
      </c>
      <c r="L139" s="10" t="s">
        <v>413</v>
      </c>
      <c r="M139" s="46"/>
      <c r="N139" s="46"/>
      <c r="O139" s="46" t="s">
        <v>391</v>
      </c>
      <c r="P139" s="46">
        <v>3115209782</v>
      </c>
      <c r="Q139" s="46" t="s">
        <v>127</v>
      </c>
      <c r="R139" s="119"/>
      <c r="S139" s="120"/>
    </row>
    <row r="140" spans="1:19" ht="49.5">
      <c r="A140" s="106" t="s">
        <v>128</v>
      </c>
      <c r="B140" s="40" t="s">
        <v>427</v>
      </c>
      <c r="C140" s="122" t="s">
        <v>1</v>
      </c>
      <c r="D140" s="122" t="s">
        <v>0</v>
      </c>
      <c r="E140" s="46">
        <v>12</v>
      </c>
      <c r="F140" s="20" t="s">
        <v>62</v>
      </c>
      <c r="G140" s="50" t="s">
        <v>126</v>
      </c>
      <c r="H140" s="9" t="s">
        <v>5</v>
      </c>
      <c r="I140" s="44">
        <v>814000000.00000012</v>
      </c>
      <c r="J140" s="44">
        <v>814000000.00000012</v>
      </c>
      <c r="K140" s="46" t="s">
        <v>10</v>
      </c>
      <c r="L140" s="10" t="s">
        <v>413</v>
      </c>
      <c r="M140" s="46"/>
      <c r="N140" s="46"/>
      <c r="O140" s="46" t="s">
        <v>391</v>
      </c>
      <c r="P140" s="46">
        <v>3115209782</v>
      </c>
      <c r="Q140" s="46" t="s">
        <v>127</v>
      </c>
      <c r="R140" s="119"/>
      <c r="S140" s="120"/>
    </row>
    <row r="141" spans="1:19" ht="49.5">
      <c r="A141" s="46" t="s">
        <v>130</v>
      </c>
      <c r="B141" s="51" t="s">
        <v>428</v>
      </c>
      <c r="C141" s="124" t="s">
        <v>1</v>
      </c>
      <c r="D141" s="124" t="s">
        <v>1</v>
      </c>
      <c r="E141" s="40">
        <v>12</v>
      </c>
      <c r="F141" s="20" t="s">
        <v>62</v>
      </c>
      <c r="G141" s="52" t="s">
        <v>63</v>
      </c>
      <c r="H141" s="9" t="s">
        <v>5</v>
      </c>
      <c r="I141" s="44">
        <v>101850000</v>
      </c>
      <c r="J141" s="44">
        <f t="shared" ref="J141:J146" si="2">I141</f>
        <v>101850000</v>
      </c>
      <c r="K141" s="46" t="s">
        <v>10</v>
      </c>
      <c r="L141" s="10" t="s">
        <v>413</v>
      </c>
      <c r="M141" s="46"/>
      <c r="N141" s="46"/>
      <c r="O141" s="46" t="s">
        <v>132</v>
      </c>
      <c r="P141" s="46">
        <v>3144304102</v>
      </c>
      <c r="Q141" s="46" t="s">
        <v>133</v>
      </c>
      <c r="R141" s="119"/>
      <c r="S141" s="120"/>
    </row>
    <row r="142" spans="1:19" ht="49.5">
      <c r="A142" s="46">
        <v>70171707</v>
      </c>
      <c r="B142" s="46" t="s">
        <v>429</v>
      </c>
      <c r="C142" s="122" t="s">
        <v>1</v>
      </c>
      <c r="D142" s="122" t="s">
        <v>0</v>
      </c>
      <c r="E142" s="46">
        <v>11</v>
      </c>
      <c r="F142" s="20" t="s">
        <v>62</v>
      </c>
      <c r="G142" s="50" t="s">
        <v>135</v>
      </c>
      <c r="H142" s="9" t="s">
        <v>5</v>
      </c>
      <c r="I142" s="44">
        <v>819500000.00000012</v>
      </c>
      <c r="J142" s="44">
        <f t="shared" si="2"/>
        <v>819500000.00000012</v>
      </c>
      <c r="K142" s="46" t="s">
        <v>10</v>
      </c>
      <c r="L142" s="10" t="s">
        <v>413</v>
      </c>
      <c r="M142" s="46"/>
      <c r="N142" s="46"/>
      <c r="O142" s="46" t="s">
        <v>148</v>
      </c>
      <c r="P142" s="46">
        <v>3115209782</v>
      </c>
      <c r="Q142" s="46" t="s">
        <v>127</v>
      </c>
      <c r="R142" s="119"/>
      <c r="S142" s="120"/>
    </row>
    <row r="143" spans="1:19" ht="49.5">
      <c r="A143" s="106" t="s">
        <v>123</v>
      </c>
      <c r="B143" s="46" t="s">
        <v>430</v>
      </c>
      <c r="C143" s="122" t="s">
        <v>1</v>
      </c>
      <c r="D143" s="122" t="s">
        <v>0</v>
      </c>
      <c r="E143" s="46">
        <v>11</v>
      </c>
      <c r="F143" s="20" t="s">
        <v>62</v>
      </c>
      <c r="G143" s="50" t="s">
        <v>126</v>
      </c>
      <c r="H143" s="9" t="s">
        <v>5</v>
      </c>
      <c r="I143" s="44">
        <v>1978200309</v>
      </c>
      <c r="J143" s="44">
        <f t="shared" si="2"/>
        <v>1978200309</v>
      </c>
      <c r="K143" s="46" t="s">
        <v>32</v>
      </c>
      <c r="L143" s="10" t="s">
        <v>413</v>
      </c>
      <c r="M143" s="46"/>
      <c r="N143" s="46"/>
      <c r="O143" s="46" t="s">
        <v>148</v>
      </c>
      <c r="P143" s="46">
        <v>3115209782</v>
      </c>
      <c r="Q143" s="46" t="s">
        <v>127</v>
      </c>
      <c r="R143" s="119"/>
      <c r="S143" s="120"/>
    </row>
    <row r="144" spans="1:19" ht="132">
      <c r="A144" s="46" t="s">
        <v>392</v>
      </c>
      <c r="B144" s="46" t="s">
        <v>431</v>
      </c>
      <c r="C144" s="122" t="s">
        <v>390</v>
      </c>
      <c r="D144" s="122" t="s">
        <v>24</v>
      </c>
      <c r="E144" s="46">
        <v>6</v>
      </c>
      <c r="F144" s="20" t="s">
        <v>62</v>
      </c>
      <c r="G144" s="50" t="s">
        <v>138</v>
      </c>
      <c r="H144" s="9" t="s">
        <v>5</v>
      </c>
      <c r="I144" s="44">
        <v>508500000</v>
      </c>
      <c r="J144" s="44">
        <f t="shared" si="2"/>
        <v>508500000</v>
      </c>
      <c r="K144" s="46" t="s">
        <v>10</v>
      </c>
      <c r="L144" s="10" t="s">
        <v>413</v>
      </c>
      <c r="M144" s="46"/>
      <c r="N144" s="46"/>
      <c r="O144" s="46" t="s">
        <v>148</v>
      </c>
      <c r="P144" s="46">
        <v>3115209782</v>
      </c>
      <c r="Q144" s="46" t="s">
        <v>139</v>
      </c>
      <c r="R144" s="119"/>
      <c r="S144" s="120"/>
    </row>
    <row r="145" spans="1:19" ht="49.5">
      <c r="A145" s="46" t="s">
        <v>140</v>
      </c>
      <c r="B145" s="46" t="s">
        <v>432</v>
      </c>
      <c r="C145" s="122" t="s">
        <v>1</v>
      </c>
      <c r="D145" s="122" t="s">
        <v>0</v>
      </c>
      <c r="E145" s="46">
        <v>2</v>
      </c>
      <c r="F145" s="20" t="s">
        <v>62</v>
      </c>
      <c r="G145" s="50" t="s">
        <v>115</v>
      </c>
      <c r="H145" s="9" t="s">
        <v>5</v>
      </c>
      <c r="I145" s="44">
        <v>6000000</v>
      </c>
      <c r="J145" s="44">
        <f t="shared" si="2"/>
        <v>6000000</v>
      </c>
      <c r="K145" s="46" t="s">
        <v>10</v>
      </c>
      <c r="L145" s="10" t="s">
        <v>413</v>
      </c>
      <c r="M145" s="46"/>
      <c r="N145" s="46"/>
      <c r="O145" s="46" t="s">
        <v>148</v>
      </c>
      <c r="P145" s="46">
        <v>3115209782</v>
      </c>
      <c r="Q145" s="46" t="s">
        <v>142</v>
      </c>
      <c r="R145" s="119"/>
      <c r="S145" s="120"/>
    </row>
    <row r="146" spans="1:19" ht="49.5">
      <c r="A146" s="106" t="s">
        <v>143</v>
      </c>
      <c r="B146" s="51" t="s">
        <v>433</v>
      </c>
      <c r="C146" s="122" t="s">
        <v>1</v>
      </c>
      <c r="D146" s="122" t="s">
        <v>0</v>
      </c>
      <c r="E146" s="46">
        <v>4</v>
      </c>
      <c r="F146" s="20" t="s">
        <v>62</v>
      </c>
      <c r="G146" s="50" t="s">
        <v>145</v>
      </c>
      <c r="H146" s="9" t="s">
        <v>5</v>
      </c>
      <c r="I146" s="44">
        <v>772757875.87156677</v>
      </c>
      <c r="J146" s="44">
        <f t="shared" si="2"/>
        <v>772757875.87156677</v>
      </c>
      <c r="K146" s="46" t="s">
        <v>10</v>
      </c>
      <c r="L146" s="10" t="s">
        <v>413</v>
      </c>
      <c r="M146" s="46"/>
      <c r="N146" s="46"/>
      <c r="O146" s="46" t="s">
        <v>148</v>
      </c>
      <c r="P146" s="46">
        <v>3115209782</v>
      </c>
      <c r="Q146" s="46" t="s">
        <v>127</v>
      </c>
      <c r="R146" s="119"/>
      <c r="S146" s="120"/>
    </row>
    <row r="147" spans="1:19" ht="49.5">
      <c r="A147" s="46" t="s">
        <v>146</v>
      </c>
      <c r="B147" s="46" t="s">
        <v>434</v>
      </c>
      <c r="C147" s="124" t="s">
        <v>1</v>
      </c>
      <c r="D147" s="124" t="s">
        <v>1</v>
      </c>
      <c r="E147" s="40">
        <v>11</v>
      </c>
      <c r="F147" s="20" t="s">
        <v>62</v>
      </c>
      <c r="G147" s="52" t="s">
        <v>63</v>
      </c>
      <c r="H147" s="9" t="s">
        <v>5</v>
      </c>
      <c r="I147" s="44">
        <v>174729300</v>
      </c>
      <c r="J147" s="44">
        <v>174729300</v>
      </c>
      <c r="K147" s="46" t="s">
        <v>32</v>
      </c>
      <c r="L147" s="10" t="s">
        <v>413</v>
      </c>
      <c r="M147" s="46"/>
      <c r="N147" s="46"/>
      <c r="O147" s="46" t="s">
        <v>148</v>
      </c>
      <c r="P147" s="46">
        <v>3115209782</v>
      </c>
      <c r="Q147" s="46" t="s">
        <v>127</v>
      </c>
      <c r="R147" s="119"/>
      <c r="S147" s="120"/>
    </row>
    <row r="148" spans="1:19" ht="49.5">
      <c r="A148" s="40">
        <v>70131706</v>
      </c>
      <c r="B148" s="41" t="s">
        <v>259</v>
      </c>
      <c r="C148" s="122" t="s">
        <v>1</v>
      </c>
      <c r="D148" s="122" t="s">
        <v>0</v>
      </c>
      <c r="E148" s="46">
        <v>11</v>
      </c>
      <c r="F148" s="20" t="s">
        <v>62</v>
      </c>
      <c r="G148" s="52" t="s">
        <v>63</v>
      </c>
      <c r="H148" s="9" t="s">
        <v>5</v>
      </c>
      <c r="I148" s="44">
        <v>300000000</v>
      </c>
      <c r="J148" s="44">
        <v>300000000</v>
      </c>
      <c r="K148" s="46"/>
      <c r="L148" s="10" t="s">
        <v>413</v>
      </c>
      <c r="M148" s="46"/>
      <c r="N148" s="46"/>
      <c r="O148" s="46" t="s">
        <v>391</v>
      </c>
      <c r="P148" s="46">
        <v>3115209782</v>
      </c>
      <c r="Q148" s="46" t="s">
        <v>127</v>
      </c>
      <c r="R148" s="119"/>
      <c r="S148" s="120"/>
    </row>
    <row r="149" spans="1:19" ht="99">
      <c r="A149" s="40">
        <v>80131503</v>
      </c>
      <c r="B149" s="41" t="s">
        <v>435</v>
      </c>
      <c r="C149" s="124" t="s">
        <v>1</v>
      </c>
      <c r="D149" s="124" t="s">
        <v>1</v>
      </c>
      <c r="E149" s="40">
        <v>12</v>
      </c>
      <c r="F149" s="20" t="s">
        <v>62</v>
      </c>
      <c r="G149" s="52" t="s">
        <v>63</v>
      </c>
      <c r="H149" s="9" t="s">
        <v>5</v>
      </c>
      <c r="I149" s="44">
        <v>5078526</v>
      </c>
      <c r="J149" s="44">
        <v>5078526</v>
      </c>
      <c r="K149" s="46" t="s">
        <v>32</v>
      </c>
      <c r="L149" s="10" t="s">
        <v>413</v>
      </c>
      <c r="M149" s="46"/>
      <c r="N149" s="46"/>
      <c r="O149" s="46" t="s">
        <v>150</v>
      </c>
      <c r="P149" s="46">
        <v>3116346575</v>
      </c>
      <c r="Q149" s="46" t="s">
        <v>151</v>
      </c>
      <c r="R149" s="119"/>
      <c r="S149" s="120"/>
    </row>
    <row r="150" spans="1:19" ht="82.5">
      <c r="A150" s="40">
        <v>80131503</v>
      </c>
      <c r="B150" s="41" t="s">
        <v>436</v>
      </c>
      <c r="C150" s="124" t="s">
        <v>1</v>
      </c>
      <c r="D150" s="124" t="s">
        <v>1</v>
      </c>
      <c r="E150" s="40">
        <v>12</v>
      </c>
      <c r="F150" s="20" t="s">
        <v>62</v>
      </c>
      <c r="G150" s="52" t="s">
        <v>63</v>
      </c>
      <c r="H150" s="9" t="s">
        <v>5</v>
      </c>
      <c r="I150" s="44">
        <v>59262084</v>
      </c>
      <c r="J150" s="44">
        <v>59262084</v>
      </c>
      <c r="K150" s="46" t="s">
        <v>32</v>
      </c>
      <c r="L150" s="10" t="s">
        <v>413</v>
      </c>
      <c r="M150" s="46"/>
      <c r="N150" s="46"/>
      <c r="O150" s="46" t="s">
        <v>150</v>
      </c>
      <c r="P150" s="46">
        <v>3116346575</v>
      </c>
      <c r="Q150" s="46" t="s">
        <v>151</v>
      </c>
      <c r="R150" s="119"/>
      <c r="S150" s="120"/>
    </row>
    <row r="151" spans="1:19" ht="33">
      <c r="A151" s="40" t="s">
        <v>152</v>
      </c>
      <c r="B151" s="41" t="s">
        <v>437</v>
      </c>
      <c r="C151" s="124" t="s">
        <v>1</v>
      </c>
      <c r="D151" s="124" t="s">
        <v>0</v>
      </c>
      <c r="E151" s="40">
        <v>10</v>
      </c>
      <c r="F151" s="20" t="s">
        <v>62</v>
      </c>
      <c r="G151" s="52" t="s">
        <v>145</v>
      </c>
      <c r="H151" s="9" t="s">
        <v>5</v>
      </c>
      <c r="I151" s="44">
        <v>3000000000</v>
      </c>
      <c r="J151" s="44">
        <v>3000000000</v>
      </c>
      <c r="K151" s="46" t="s">
        <v>32</v>
      </c>
      <c r="L151" s="10" t="s">
        <v>413</v>
      </c>
      <c r="M151" s="46"/>
      <c r="N151" s="46"/>
      <c r="O151" s="46" t="s">
        <v>132</v>
      </c>
      <c r="P151" s="46">
        <v>3144304102</v>
      </c>
      <c r="Q151" s="46" t="s">
        <v>133</v>
      </c>
      <c r="R151" s="119"/>
      <c r="S151" s="120"/>
    </row>
    <row r="152" spans="1:19" ht="49.5">
      <c r="A152" s="40">
        <v>47101605</v>
      </c>
      <c r="B152" s="41" t="s">
        <v>438</v>
      </c>
      <c r="C152" s="124" t="s">
        <v>1</v>
      </c>
      <c r="D152" s="124" t="s">
        <v>0</v>
      </c>
      <c r="E152" s="40">
        <v>10</v>
      </c>
      <c r="F152" s="20" t="s">
        <v>62</v>
      </c>
      <c r="G152" s="52" t="s">
        <v>63</v>
      </c>
      <c r="H152" s="9" t="s">
        <v>5</v>
      </c>
      <c r="I152" s="44">
        <v>300000000</v>
      </c>
      <c r="J152" s="44">
        <v>300000000</v>
      </c>
      <c r="K152" s="46" t="s">
        <v>32</v>
      </c>
      <c r="L152" s="10" t="s">
        <v>413</v>
      </c>
      <c r="M152" s="46"/>
      <c r="N152" s="46"/>
      <c r="O152" s="46" t="s">
        <v>132</v>
      </c>
      <c r="P152" s="46">
        <v>3144304102</v>
      </c>
      <c r="Q152" s="46" t="s">
        <v>133</v>
      </c>
      <c r="R152" s="119"/>
      <c r="S152" s="120"/>
    </row>
    <row r="153" spans="1:19" ht="49.5">
      <c r="A153" s="40">
        <v>72154201</v>
      </c>
      <c r="B153" s="41" t="s">
        <v>439</v>
      </c>
      <c r="C153" s="124" t="s">
        <v>1</v>
      </c>
      <c r="D153" s="124" t="s">
        <v>0</v>
      </c>
      <c r="E153" s="40">
        <v>10</v>
      </c>
      <c r="F153" s="20" t="s">
        <v>62</v>
      </c>
      <c r="G153" s="52" t="s">
        <v>63</v>
      </c>
      <c r="H153" s="9" t="s">
        <v>5</v>
      </c>
      <c r="I153" s="44">
        <v>110000000</v>
      </c>
      <c r="J153" s="44">
        <v>110000000</v>
      </c>
      <c r="K153" s="46" t="s">
        <v>32</v>
      </c>
      <c r="L153" s="10" t="s">
        <v>413</v>
      </c>
      <c r="M153" s="46"/>
      <c r="N153" s="46"/>
      <c r="O153" s="46" t="s">
        <v>132</v>
      </c>
      <c r="P153" s="46">
        <v>3144304102</v>
      </c>
      <c r="Q153" s="46" t="s">
        <v>133</v>
      </c>
      <c r="R153" s="119"/>
      <c r="S153" s="120"/>
    </row>
    <row r="154" spans="1:19" ht="49.5">
      <c r="A154" s="40" t="s">
        <v>153</v>
      </c>
      <c r="B154" s="41" t="s">
        <v>440</v>
      </c>
      <c r="C154" s="124" t="s">
        <v>1</v>
      </c>
      <c r="D154" s="124" t="s">
        <v>0</v>
      </c>
      <c r="E154" s="40">
        <v>10</v>
      </c>
      <c r="F154" s="20" t="s">
        <v>62</v>
      </c>
      <c r="G154" s="52" t="s">
        <v>138</v>
      </c>
      <c r="H154" s="9" t="s">
        <v>5</v>
      </c>
      <c r="I154" s="44">
        <v>1196040054</v>
      </c>
      <c r="J154" s="44">
        <v>1196040054</v>
      </c>
      <c r="K154" s="46" t="s">
        <v>32</v>
      </c>
      <c r="L154" s="10" t="s">
        <v>413</v>
      </c>
      <c r="M154" s="46"/>
      <c r="N154" s="46"/>
      <c r="O154" s="46" t="s">
        <v>132</v>
      </c>
      <c r="P154" s="46">
        <v>3144304102</v>
      </c>
      <c r="Q154" s="46" t="s">
        <v>133</v>
      </c>
      <c r="R154" s="119"/>
      <c r="S154" s="120"/>
    </row>
    <row r="155" spans="1:19" ht="33">
      <c r="A155" s="40" t="s">
        <v>154</v>
      </c>
      <c r="B155" s="41" t="s">
        <v>441</v>
      </c>
      <c r="C155" s="124" t="s">
        <v>1</v>
      </c>
      <c r="D155" s="124" t="s">
        <v>0</v>
      </c>
      <c r="E155" s="40">
        <v>10</v>
      </c>
      <c r="F155" s="20" t="s">
        <v>62</v>
      </c>
      <c r="G155" s="52" t="s">
        <v>138</v>
      </c>
      <c r="H155" s="9" t="s">
        <v>5</v>
      </c>
      <c r="I155" s="44">
        <v>600000000</v>
      </c>
      <c r="J155" s="44">
        <v>600000000</v>
      </c>
      <c r="K155" s="46" t="s">
        <v>32</v>
      </c>
      <c r="L155" s="10" t="s">
        <v>413</v>
      </c>
      <c r="M155" s="46"/>
      <c r="N155" s="46"/>
      <c r="O155" s="46" t="s">
        <v>132</v>
      </c>
      <c r="P155" s="46">
        <v>3144304102</v>
      </c>
      <c r="Q155" s="46" t="s">
        <v>133</v>
      </c>
      <c r="R155" s="119"/>
      <c r="S155" s="120"/>
    </row>
    <row r="156" spans="1:19" ht="49.5">
      <c r="A156" s="40">
        <v>73152108</v>
      </c>
      <c r="B156" s="41" t="s">
        <v>442</v>
      </c>
      <c r="C156" s="124" t="s">
        <v>1</v>
      </c>
      <c r="D156" s="124" t="s">
        <v>0</v>
      </c>
      <c r="E156" s="40">
        <v>10</v>
      </c>
      <c r="F156" s="20" t="s">
        <v>62</v>
      </c>
      <c r="G156" s="52" t="s">
        <v>63</v>
      </c>
      <c r="H156" s="9" t="s">
        <v>5</v>
      </c>
      <c r="I156" s="44">
        <v>60000000</v>
      </c>
      <c r="J156" s="44">
        <v>60000000</v>
      </c>
      <c r="K156" s="46" t="s">
        <v>32</v>
      </c>
      <c r="L156" s="10" t="s">
        <v>413</v>
      </c>
      <c r="M156" s="46"/>
      <c r="N156" s="46"/>
      <c r="O156" s="46" t="s">
        <v>132</v>
      </c>
      <c r="P156" s="46">
        <v>3144304102</v>
      </c>
      <c r="Q156" s="46" t="s">
        <v>133</v>
      </c>
      <c r="R156" s="119"/>
      <c r="S156" s="120"/>
    </row>
    <row r="157" spans="1:19" ht="49.5">
      <c r="A157" s="40">
        <v>73161503</v>
      </c>
      <c r="B157" s="41" t="s">
        <v>443</v>
      </c>
      <c r="C157" s="124" t="s">
        <v>1</v>
      </c>
      <c r="D157" s="124" t="s">
        <v>0</v>
      </c>
      <c r="E157" s="40">
        <v>10</v>
      </c>
      <c r="F157" s="20" t="s">
        <v>62</v>
      </c>
      <c r="G157" s="52" t="s">
        <v>63</v>
      </c>
      <c r="H157" s="9" t="s">
        <v>5</v>
      </c>
      <c r="I157" s="44">
        <v>250000000</v>
      </c>
      <c r="J157" s="44">
        <v>250000000</v>
      </c>
      <c r="K157" s="46" t="s">
        <v>32</v>
      </c>
      <c r="L157" s="10" t="s">
        <v>413</v>
      </c>
      <c r="M157" s="46"/>
      <c r="N157" s="46"/>
      <c r="O157" s="46" t="s">
        <v>132</v>
      </c>
      <c r="P157" s="46">
        <v>3144304102</v>
      </c>
      <c r="Q157" s="46" t="s">
        <v>133</v>
      </c>
      <c r="R157" s="119"/>
      <c r="S157" s="120"/>
    </row>
    <row r="158" spans="1:19" ht="49.5">
      <c r="A158" s="40" t="s">
        <v>155</v>
      </c>
      <c r="B158" s="41" t="s">
        <v>444</v>
      </c>
      <c r="C158" s="124" t="s">
        <v>1</v>
      </c>
      <c r="D158" s="124" t="s">
        <v>0</v>
      </c>
      <c r="E158" s="40">
        <v>10</v>
      </c>
      <c r="F158" s="20" t="s">
        <v>62</v>
      </c>
      <c r="G158" s="52" t="s">
        <v>63</v>
      </c>
      <c r="H158" s="9" t="s">
        <v>5</v>
      </c>
      <c r="I158" s="44">
        <v>60000000</v>
      </c>
      <c r="J158" s="44">
        <v>60000000</v>
      </c>
      <c r="K158" s="46" t="s">
        <v>32</v>
      </c>
      <c r="L158" s="10" t="s">
        <v>413</v>
      </c>
      <c r="M158" s="46"/>
      <c r="N158" s="46"/>
      <c r="O158" s="46" t="s">
        <v>132</v>
      </c>
      <c r="P158" s="46">
        <v>3144304102</v>
      </c>
      <c r="Q158" s="46" t="s">
        <v>133</v>
      </c>
      <c r="R158" s="119"/>
      <c r="S158" s="120"/>
    </row>
    <row r="159" spans="1:19" ht="49.5">
      <c r="A159" s="40">
        <v>73152108</v>
      </c>
      <c r="B159" s="41" t="s">
        <v>445</v>
      </c>
      <c r="C159" s="124" t="s">
        <v>1</v>
      </c>
      <c r="D159" s="124" t="s">
        <v>0</v>
      </c>
      <c r="E159" s="40">
        <v>10</v>
      </c>
      <c r="F159" s="20" t="s">
        <v>62</v>
      </c>
      <c r="G159" s="52" t="s">
        <v>63</v>
      </c>
      <c r="H159" s="9" t="s">
        <v>5</v>
      </c>
      <c r="I159" s="44">
        <v>80000000</v>
      </c>
      <c r="J159" s="44">
        <v>80000000</v>
      </c>
      <c r="K159" s="46" t="s">
        <v>32</v>
      </c>
      <c r="L159" s="10" t="s">
        <v>413</v>
      </c>
      <c r="M159" s="46"/>
      <c r="N159" s="46"/>
      <c r="O159" s="46" t="s">
        <v>132</v>
      </c>
      <c r="P159" s="46">
        <v>3144304102</v>
      </c>
      <c r="Q159" s="46" t="s">
        <v>133</v>
      </c>
      <c r="R159" s="119"/>
      <c r="S159" s="120"/>
    </row>
    <row r="160" spans="1:19" ht="49.5">
      <c r="A160" s="40" t="s">
        <v>156</v>
      </c>
      <c r="B160" s="41" t="s">
        <v>446</v>
      </c>
      <c r="C160" s="124" t="s">
        <v>1</v>
      </c>
      <c r="D160" s="124" t="s">
        <v>1</v>
      </c>
      <c r="E160" s="40">
        <v>12</v>
      </c>
      <c r="F160" s="20" t="s">
        <v>62</v>
      </c>
      <c r="G160" s="52" t="s">
        <v>138</v>
      </c>
      <c r="H160" s="9" t="s">
        <v>5</v>
      </c>
      <c r="I160" s="44">
        <v>897000000</v>
      </c>
      <c r="J160" s="44">
        <v>897000000</v>
      </c>
      <c r="K160" s="46" t="s">
        <v>32</v>
      </c>
      <c r="L160" s="10" t="s">
        <v>413</v>
      </c>
      <c r="M160" s="46"/>
      <c r="N160" s="46"/>
      <c r="O160" s="46" t="s">
        <v>132</v>
      </c>
      <c r="P160" s="46">
        <v>3144304102</v>
      </c>
      <c r="Q160" s="46" t="s">
        <v>133</v>
      </c>
      <c r="R160" s="119"/>
      <c r="S160" s="120"/>
    </row>
    <row r="161" spans="1:19" ht="49.5">
      <c r="A161" s="40" t="s">
        <v>156</v>
      </c>
      <c r="B161" s="41" t="s">
        <v>447</v>
      </c>
      <c r="C161" s="124" t="s">
        <v>1</v>
      </c>
      <c r="D161" s="124" t="s">
        <v>1</v>
      </c>
      <c r="E161" s="40">
        <v>12</v>
      </c>
      <c r="F161" s="20" t="s">
        <v>62</v>
      </c>
      <c r="G161" s="52" t="s">
        <v>138</v>
      </c>
      <c r="H161" s="9" t="s">
        <v>5</v>
      </c>
      <c r="I161" s="44">
        <v>690000000</v>
      </c>
      <c r="J161" s="44">
        <v>690000000</v>
      </c>
      <c r="K161" s="46" t="s">
        <v>32</v>
      </c>
      <c r="L161" s="10" t="s">
        <v>413</v>
      </c>
      <c r="M161" s="46"/>
      <c r="N161" s="46"/>
      <c r="O161" s="46" t="s">
        <v>132</v>
      </c>
      <c r="P161" s="46">
        <v>3144304102</v>
      </c>
      <c r="Q161" s="46" t="s">
        <v>133</v>
      </c>
      <c r="R161" s="119"/>
      <c r="S161" s="120"/>
    </row>
    <row r="162" spans="1:19" ht="49.5">
      <c r="A162" s="40" t="s">
        <v>156</v>
      </c>
      <c r="B162" s="41" t="s">
        <v>448</v>
      </c>
      <c r="C162" s="124" t="s">
        <v>1</v>
      </c>
      <c r="D162" s="124" t="s">
        <v>1</v>
      </c>
      <c r="E162" s="40">
        <v>12</v>
      </c>
      <c r="F162" s="20" t="s">
        <v>62</v>
      </c>
      <c r="G162" s="52" t="s">
        <v>63</v>
      </c>
      <c r="H162" s="9" t="s">
        <v>5</v>
      </c>
      <c r="I162" s="44">
        <v>360000000</v>
      </c>
      <c r="J162" s="44">
        <v>360000000</v>
      </c>
      <c r="K162" s="46" t="s">
        <v>32</v>
      </c>
      <c r="L162" s="10" t="s">
        <v>413</v>
      </c>
      <c r="M162" s="46"/>
      <c r="N162" s="46"/>
      <c r="O162" s="46" t="s">
        <v>132</v>
      </c>
      <c r="P162" s="46">
        <v>3144304102</v>
      </c>
      <c r="Q162" s="46" t="s">
        <v>133</v>
      </c>
      <c r="R162" s="119"/>
      <c r="S162" s="120"/>
    </row>
    <row r="163" spans="1:19" ht="49.5">
      <c r="A163" s="40">
        <v>78181701</v>
      </c>
      <c r="B163" s="41" t="s">
        <v>449</v>
      </c>
      <c r="C163" s="124" t="s">
        <v>1</v>
      </c>
      <c r="D163" s="124" t="s">
        <v>1</v>
      </c>
      <c r="E163" s="40">
        <v>12</v>
      </c>
      <c r="F163" s="20" t="s">
        <v>62</v>
      </c>
      <c r="G163" s="52" t="s">
        <v>138</v>
      </c>
      <c r="H163" s="9" t="s">
        <v>5</v>
      </c>
      <c r="I163" s="44">
        <v>672000000</v>
      </c>
      <c r="J163" s="44">
        <v>672000000</v>
      </c>
      <c r="K163" s="46" t="s">
        <v>32</v>
      </c>
      <c r="L163" s="10" t="s">
        <v>413</v>
      </c>
      <c r="M163" s="46"/>
      <c r="N163" s="46"/>
      <c r="O163" s="46" t="s">
        <v>132</v>
      </c>
      <c r="P163" s="46">
        <v>3144304102</v>
      </c>
      <c r="Q163" s="46" t="s">
        <v>133</v>
      </c>
      <c r="R163" s="119"/>
      <c r="S163" s="120"/>
    </row>
    <row r="164" spans="1:19" ht="33">
      <c r="A164" s="108" t="s">
        <v>154</v>
      </c>
      <c r="B164" s="109" t="s">
        <v>450</v>
      </c>
      <c r="C164" s="125" t="s">
        <v>1</v>
      </c>
      <c r="D164" s="125" t="s">
        <v>0</v>
      </c>
      <c r="E164" s="108">
        <v>11</v>
      </c>
      <c r="F164" s="20" t="s">
        <v>62</v>
      </c>
      <c r="G164" s="110" t="s">
        <v>138</v>
      </c>
      <c r="H164" s="9" t="s">
        <v>5</v>
      </c>
      <c r="I164" s="113">
        <v>276071070</v>
      </c>
      <c r="J164" s="113">
        <v>276071070</v>
      </c>
      <c r="K164" s="114" t="s">
        <v>32</v>
      </c>
      <c r="L164" s="10" t="s">
        <v>413</v>
      </c>
      <c r="M164" s="114"/>
      <c r="N164" s="114"/>
      <c r="O164" s="114" t="s">
        <v>132</v>
      </c>
      <c r="P164" s="114">
        <v>3144304102</v>
      </c>
      <c r="Q164" s="46" t="s">
        <v>133</v>
      </c>
      <c r="R164" s="119"/>
      <c r="S164" s="120"/>
    </row>
    <row r="165" spans="1:19" ht="49.5">
      <c r="A165" s="108" t="s">
        <v>208</v>
      </c>
      <c r="B165" s="109" t="s">
        <v>451</v>
      </c>
      <c r="C165" s="125" t="s">
        <v>1</v>
      </c>
      <c r="D165" s="125" t="s">
        <v>0</v>
      </c>
      <c r="E165" s="108">
        <v>3</v>
      </c>
      <c r="F165" s="20" t="s">
        <v>62</v>
      </c>
      <c r="G165" s="110" t="s">
        <v>138</v>
      </c>
      <c r="H165" s="9" t="s">
        <v>5</v>
      </c>
      <c r="I165" s="115">
        <v>61259557</v>
      </c>
      <c r="J165" s="115">
        <v>61259557</v>
      </c>
      <c r="K165" s="114" t="s">
        <v>32</v>
      </c>
      <c r="L165" s="10" t="s">
        <v>413</v>
      </c>
      <c r="M165" s="114"/>
      <c r="N165" s="114"/>
      <c r="O165" s="114" t="s">
        <v>132</v>
      </c>
      <c r="P165" s="114">
        <v>3144304102</v>
      </c>
      <c r="Q165" s="46" t="s">
        <v>133</v>
      </c>
      <c r="R165" s="119"/>
      <c r="S165" s="120"/>
    </row>
    <row r="167" spans="1:19">
      <c r="I167" s="126">
        <f>SUM(I3:I165)</f>
        <v>85882477627.88974</v>
      </c>
      <c r="J167" s="126">
        <f>SUM(J3:J165)</f>
        <v>85882477627.88974</v>
      </c>
    </row>
    <row r="168" spans="1:19">
      <c r="I168" s="126"/>
    </row>
    <row r="169" spans="1:19">
      <c r="I169" s="127"/>
    </row>
    <row r="170" spans="1:19">
      <c r="I170" s="127"/>
    </row>
  </sheetData>
  <autoFilter ref="A2:S165" xr:uid="{00000000-0001-0000-0000-000000000000}"/>
  <mergeCells count="1">
    <mergeCell ref="A1:S1"/>
  </mergeCells>
  <hyperlinks>
    <hyperlink ref="Q3" r:id="rId1" xr:uid="{5A6FD230-14C4-45B5-9D3B-36692AB88884}"/>
    <hyperlink ref="Q5" r:id="rId2" xr:uid="{5EB567E6-D19D-4495-BC22-D7912C33D428}"/>
    <hyperlink ref="Q6" r:id="rId3" xr:uid="{24EC15B6-FB25-4994-9934-8029597E9FB0}"/>
    <hyperlink ref="Q7" r:id="rId4" xr:uid="{72AF8957-3A3F-4093-B516-CFA655C52C6A}"/>
    <hyperlink ref="Q8" r:id="rId5" xr:uid="{D58062D8-5960-4507-9D79-AFF19AD7FDD5}"/>
    <hyperlink ref="Q9" r:id="rId6" xr:uid="{C9D0BE54-E11F-4720-8370-DAAFCADE35CC}"/>
    <hyperlink ref="Q10" r:id="rId7" xr:uid="{09A5ECAF-A8F6-4FB3-B352-45E2A147674D}"/>
    <hyperlink ref="Q14" r:id="rId8" xr:uid="{B1858D21-B7E7-4FF5-BBF3-F7F7133A2072}"/>
    <hyperlink ref="Q15" r:id="rId9" xr:uid="{AB0AE14B-D120-4EF6-A9B8-352407471783}"/>
    <hyperlink ref="Q16" r:id="rId10" xr:uid="{77AF7D4C-4D1C-46BD-902B-1D136D376771}"/>
    <hyperlink ref="Q28" r:id="rId11" xr:uid="{D630C715-5E7B-4437-AEAD-A1029498A7CF}"/>
    <hyperlink ref="Q30" r:id="rId12" xr:uid="{20FDFFED-23FC-4AA7-B1EA-3124A9A5B34F}"/>
    <hyperlink ref="Q29" r:id="rId13" xr:uid="{5667154B-CF8E-4E57-9527-87CE33D467AA}"/>
    <hyperlink ref="Q23" r:id="rId14" xr:uid="{7D95A872-DD8D-4148-B84B-BE7D0CCBAC27}"/>
    <hyperlink ref="Q24" r:id="rId15" xr:uid="{0222DF88-9A1D-4BA8-96B5-95E4E0E8941D}"/>
    <hyperlink ref="Q17" r:id="rId16" xr:uid="{03CA0D06-6358-467F-90D7-F9FAC7582416}"/>
    <hyperlink ref="Q18" r:id="rId17" xr:uid="{91C48171-8322-4010-94FD-FAB03558824D}"/>
    <hyperlink ref="Q11" r:id="rId18" xr:uid="{92DCDD3C-A6FB-486F-8D6C-047FB99CC5C2}"/>
    <hyperlink ref="Q12" r:id="rId19" xr:uid="{E6EB64B9-3BE5-412F-8293-9EC27F339D9C}"/>
    <hyperlink ref="Q13" r:id="rId20" xr:uid="{3F130A48-5BA6-42A2-80E6-100A43AD50FF}"/>
    <hyperlink ref="Q25" r:id="rId21" xr:uid="{CBCB80C7-E9BD-4D95-BF32-21FDC8BEEA3C}"/>
    <hyperlink ref="Q22" r:id="rId22" xr:uid="{FFCE4246-3332-48DE-AC87-444A8E161549}"/>
    <hyperlink ref="Q19" r:id="rId23" xr:uid="{8E03FFD4-6FBE-4BA2-8B97-F787B2D75DB6}"/>
    <hyperlink ref="Q20" r:id="rId24" xr:uid="{8BC9995F-CCFB-4FDF-9EE8-F1EA600560A4}"/>
    <hyperlink ref="Q21" r:id="rId25" xr:uid="{E9E33C24-AE02-4F71-9F1E-DE59D5C840F4}"/>
    <hyperlink ref="Q26" r:id="rId26" xr:uid="{12DC863C-B8E0-40FC-BD5A-F3988C6185FE}"/>
    <hyperlink ref="Q27" r:id="rId27" xr:uid="{9FBD88D5-F033-4710-A76C-5C66436ECF13}"/>
    <hyperlink ref="Q31" r:id="rId28" xr:uid="{AC3E066B-1D11-4303-896A-8A9D1491AE8A}"/>
    <hyperlink ref="Q32" r:id="rId29" xr:uid="{1E7D625F-B2E5-432D-B72F-ABEFA7A40D60}"/>
    <hyperlink ref="Q33" r:id="rId30" xr:uid="{337B217F-33D6-44A0-9643-9304A2F2EF16}"/>
    <hyperlink ref="Q34" r:id="rId31" xr:uid="{F0FB8847-0934-44DA-B62C-DBF9F582A7FC}"/>
    <hyperlink ref="Q35" r:id="rId32" xr:uid="{E9559BDE-871F-43C5-B099-4DE9B3634A00}"/>
    <hyperlink ref="Q36" r:id="rId33" xr:uid="{9E2CD64A-CC9C-4F3F-9EFF-732551EB8D22}"/>
    <hyperlink ref="Q37" r:id="rId34" xr:uid="{C58CC913-64DF-4432-9921-951C73D144FC}"/>
    <hyperlink ref="Q38" r:id="rId35" xr:uid="{41F601F9-A627-433F-AF3A-ED3565ED42F4}"/>
    <hyperlink ref="Q39" r:id="rId36" xr:uid="{1ABC3B93-8154-49DE-9D5B-41F5AB84764D}"/>
    <hyperlink ref="Q40" r:id="rId37" xr:uid="{B044ABD0-3DBA-4B08-9B40-0B5F83484A9C}"/>
    <hyperlink ref="Q41" r:id="rId38" xr:uid="{8E67116B-D8AB-4E84-B0EB-6BE88ACC06D4}"/>
    <hyperlink ref="Q42" r:id="rId39" xr:uid="{46EFC3AD-7157-4AE4-ACA5-B19EFA4BFEA0}"/>
    <hyperlink ref="Q43" r:id="rId40" xr:uid="{6C94184E-4FA4-42AA-84DE-5C5B438933B3}"/>
    <hyperlink ref="Q44" r:id="rId41" xr:uid="{DE857DFC-F3EE-48D0-BB4D-F0601C9FFF47}"/>
    <hyperlink ref="Q45" r:id="rId42" xr:uid="{8BCE2ACA-E252-493F-AAF6-CF572238E15D}"/>
    <hyperlink ref="Q46" r:id="rId43" xr:uid="{F63BC6A5-B1F7-4B29-9240-443B180F8F6D}"/>
    <hyperlink ref="Q47" r:id="rId44" xr:uid="{3A2E6546-B9F8-4BA7-9245-3B1C0634F6E1}"/>
    <hyperlink ref="Q48" r:id="rId45" xr:uid="{2573A329-2476-403F-BC16-F4A955341915}"/>
    <hyperlink ref="Q49" r:id="rId46" xr:uid="{81CD0EB8-F251-4662-B473-B50C68A2A3F9}"/>
    <hyperlink ref="Q50" r:id="rId47" xr:uid="{2C137E41-06C6-49CD-B3DC-763D40757178}"/>
    <hyperlink ref="Q51" r:id="rId48" xr:uid="{EECA5752-230A-44BA-8CB2-973C6B36FC73}"/>
    <hyperlink ref="Q52" r:id="rId49" xr:uid="{61076806-5B82-4D62-80AB-B8DEFB4ACA65}"/>
    <hyperlink ref="Q53" r:id="rId50" xr:uid="{F09429B8-CDC7-4108-87C8-34ADF566455F}"/>
    <hyperlink ref="Q54" r:id="rId51" xr:uid="{E342C9FE-D873-4475-8921-BA73A7386DFC}"/>
    <hyperlink ref="Q55" r:id="rId52" xr:uid="{D1E8C92D-6B13-478A-A7C8-38F7B095BBCA}"/>
    <hyperlink ref="Q56" r:id="rId53" xr:uid="{2F67BC00-56C3-472D-AF30-E8785904371F}"/>
    <hyperlink ref="Q57" r:id="rId54" xr:uid="{9552943E-D58C-4288-8A4B-AFBAE13B9C7F}"/>
    <hyperlink ref="Q58" r:id="rId55" xr:uid="{40EDE8DC-E551-4293-8F2C-03CE4254AD29}"/>
    <hyperlink ref="Q59" r:id="rId56" xr:uid="{993DAC54-30C3-4658-A7ED-727371BB9CC8}"/>
    <hyperlink ref="Q60" r:id="rId57" xr:uid="{A66D7B56-F0CD-4E2F-AC50-2FE9AB5A0D25}"/>
    <hyperlink ref="Q61" r:id="rId58" xr:uid="{99BF489F-6EB2-4736-86D0-E200C609B1F6}"/>
    <hyperlink ref="Q62" r:id="rId59" xr:uid="{F6F5DB34-08DD-42F5-925B-186F70B1ABF6}"/>
    <hyperlink ref="Q63" r:id="rId60" xr:uid="{FE6DB971-495A-4EFA-A8BE-1D2E7E89FAC3}"/>
    <hyperlink ref="Q64" r:id="rId61" xr:uid="{7B723101-B47D-42BE-823E-3AF312950445}"/>
    <hyperlink ref="Q65" r:id="rId62" xr:uid="{6936495A-0EC0-43C5-BE90-5D24DE0829F7}"/>
    <hyperlink ref="Q66" r:id="rId63" xr:uid="{55C1220C-3764-4196-9AB9-E9CB07CF193C}"/>
    <hyperlink ref="Q67" r:id="rId64" xr:uid="{2CD97D49-AF79-4283-BA5D-64448454021F}"/>
    <hyperlink ref="Q68" r:id="rId65" xr:uid="{CAFE3C8F-C152-480F-A95F-203688459C89}"/>
    <hyperlink ref="Q70" r:id="rId66" xr:uid="{A8BBA20A-88A4-4065-BFE4-6EB79A6F4B52}"/>
    <hyperlink ref="Q72" r:id="rId67" xr:uid="{FE8A416C-FAF2-4D2D-AD90-1E83E8CA54DF}"/>
    <hyperlink ref="Q74" r:id="rId68" xr:uid="{A3D9ED54-CD6F-487D-9F48-544139B1CE89}"/>
    <hyperlink ref="Q69" r:id="rId69" xr:uid="{AB16AD75-6B7F-4EDB-B200-D36599230762}"/>
    <hyperlink ref="Q71" r:id="rId70" xr:uid="{8C93CF63-883D-455D-85C0-657602E9BA71}"/>
    <hyperlink ref="Q73" r:id="rId71" xr:uid="{2860C3EE-B1F6-458E-BD9C-3E10B07FA06D}"/>
    <hyperlink ref="Q75" r:id="rId72" xr:uid="{9B31C81E-FC66-48A0-8086-FA7164FB6A35}"/>
    <hyperlink ref="Q76" r:id="rId73" xr:uid="{BA26BB0D-B9CF-4986-9001-7C6027112407}"/>
    <hyperlink ref="Q77" r:id="rId74" xr:uid="{8A04C947-F370-4972-A43D-163C0F4AD209}"/>
    <hyperlink ref="Q78" r:id="rId75" xr:uid="{153AA09B-9F75-4534-AB87-233C90E6DD88}"/>
    <hyperlink ref="Q79" r:id="rId76" xr:uid="{AB0B22DF-58B3-48AD-BD0A-DE55AD352008}"/>
    <hyperlink ref="Q80" r:id="rId77" xr:uid="{5AC1AE4F-9B28-48E0-B45B-5D4E7F50CE63}"/>
    <hyperlink ref="Q81" r:id="rId78" xr:uid="{668C93AF-8107-4629-8291-8D199ADAA754}"/>
    <hyperlink ref="Q82" r:id="rId79" xr:uid="{0EF49DAD-3186-41BF-93A5-4DFA1611C0E7}"/>
    <hyperlink ref="Q89" r:id="rId80" xr:uid="{F869EAC0-49F6-47B2-BA0E-876182931B3A}"/>
    <hyperlink ref="Q90" r:id="rId81" xr:uid="{B0964241-8F13-497D-AD96-AE55C72CECC0}"/>
    <hyperlink ref="Q91" r:id="rId82" xr:uid="{FF891F12-4097-4473-8B15-46E40DEE2969}"/>
    <hyperlink ref="Q92" r:id="rId83" xr:uid="{52C43AEB-BA39-46AC-9647-85BD2BF82D2B}"/>
    <hyperlink ref="Q94" r:id="rId84" display="jhon.jimenez@essmar.gov.co_x000a_ alexander.diaz@essmar.gov.co" xr:uid="{7943588F-548F-4E43-B160-9001A8BADC45}"/>
    <hyperlink ref="Q115" r:id="rId85" xr:uid="{2CEE8444-9441-4BCA-AA4F-5C266E7F7FEE}"/>
    <hyperlink ref="Q116" r:id="rId86" xr:uid="{C2E1BA13-149F-4764-A029-12E399896764}"/>
    <hyperlink ref="Q117" r:id="rId87" xr:uid="{4754474D-B5CB-4153-8649-8BDC49435C38}"/>
    <hyperlink ref="Q118" r:id="rId88" xr:uid="{DE9D6929-91CC-418F-9257-EE4CF8C86EEB}"/>
    <hyperlink ref="Q120" r:id="rId89" xr:uid="{A0E3A1AF-B8F6-45B5-B4CA-AC874CBCE95C}"/>
    <hyperlink ref="Q119" r:id="rId90" xr:uid="{425B1873-2DA4-4629-93CE-E5697DDDD1C2}"/>
    <hyperlink ref="Q4" r:id="rId91" xr:uid="{B0FFA71B-23C7-4509-B966-39A57B9EE29F}"/>
    <hyperlink ref="Q83" r:id="rId92" xr:uid="{3EBFAC01-4B7B-4589-8705-0E8BCE9358D8}"/>
    <hyperlink ref="Q114" r:id="rId93" xr:uid="{0933C106-4BDC-4D6F-8251-3DF7D3F0A420}"/>
  </hyperlinks>
  <pageMargins left="0.75" right="0.75" top="1" bottom="1" header="0.5" footer="0.5"/>
  <pageSetup orientation="portrait" r:id="rId94"/>
  <ignoredErrors>
    <ignoredError sqref="E3 E18:E25 E9:E17 E4:E8 E26:E31 E43:E45 E66:E69 E70:E75 E76:E79 E80:E86 E87:E88 E112:E114 E115:E119 E120:E134 E89:E111 A3:A19 A30 A96:A99 A102:A107 A110 A115:A116 A117:A118 A121 P94:P101 P110:P118 P119:P141 P3:P13 P14:P28 P29:P54 P66:P86 P90:P93 P87:P89" numberStoredAsText="1"/>
    <ignoredError sqref="J90:J9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31832-42AC-4233-B9B0-AAC64846F5D7}">
  <dimension ref="A1:O28"/>
  <sheetViews>
    <sheetView workbookViewId="0">
      <selection sqref="A1:O28"/>
    </sheetView>
  </sheetViews>
  <sheetFormatPr baseColWidth="10" defaultRowHeight="12.75"/>
  <sheetData>
    <row r="1" spans="1:15" ht="264">
      <c r="A1" s="52" t="s">
        <v>94</v>
      </c>
      <c r="B1" s="41" t="s">
        <v>232</v>
      </c>
      <c r="C1" s="42" t="s">
        <v>95</v>
      </c>
      <c r="D1" s="9" t="s">
        <v>0</v>
      </c>
      <c r="E1" s="9" t="s">
        <v>0</v>
      </c>
      <c r="F1" s="43" t="s">
        <v>14</v>
      </c>
      <c r="G1" s="10" t="s">
        <v>62</v>
      </c>
      <c r="H1" s="7" t="s">
        <v>63</v>
      </c>
      <c r="I1" s="9" t="s">
        <v>5</v>
      </c>
      <c r="J1" s="92">
        <v>100000000</v>
      </c>
      <c r="K1" s="92">
        <v>100000000</v>
      </c>
      <c r="L1" s="10" t="s">
        <v>10</v>
      </c>
      <c r="M1" s="40" t="s">
        <v>338</v>
      </c>
      <c r="N1" s="43" t="s">
        <v>334</v>
      </c>
      <c r="O1" s="80" t="s">
        <v>151</v>
      </c>
    </row>
    <row r="2" spans="1:15" ht="313.5">
      <c r="A2" s="52" t="s">
        <v>96</v>
      </c>
      <c r="B2" s="41" t="s">
        <v>233</v>
      </c>
      <c r="C2" s="45" t="s">
        <v>97</v>
      </c>
      <c r="D2" s="43" t="s">
        <v>1</v>
      </c>
      <c r="E2" s="9" t="s">
        <v>0</v>
      </c>
      <c r="F2" s="46">
        <v>12</v>
      </c>
      <c r="G2" s="10" t="s">
        <v>62</v>
      </c>
      <c r="H2" s="7" t="s">
        <v>63</v>
      </c>
      <c r="I2" s="9" t="s">
        <v>5</v>
      </c>
      <c r="J2" s="92">
        <f>4999998*2</f>
        <v>9999996</v>
      </c>
      <c r="K2" s="92">
        <f>J2</f>
        <v>9999996</v>
      </c>
      <c r="L2" s="10" t="s">
        <v>10</v>
      </c>
      <c r="M2" s="46" t="s">
        <v>339</v>
      </c>
      <c r="N2" s="46">
        <v>3003413630</v>
      </c>
      <c r="O2" s="50" t="s">
        <v>207</v>
      </c>
    </row>
    <row r="3" spans="1:15" ht="297">
      <c r="A3" s="49">
        <v>20121904</v>
      </c>
      <c r="B3" s="41" t="s">
        <v>234</v>
      </c>
      <c r="C3" s="45" t="s">
        <v>98</v>
      </c>
      <c r="D3" s="46" t="s">
        <v>1</v>
      </c>
      <c r="E3" s="9" t="s">
        <v>0</v>
      </c>
      <c r="F3" s="46">
        <v>2</v>
      </c>
      <c r="G3" s="10" t="s">
        <v>62</v>
      </c>
      <c r="H3" s="7" t="s">
        <v>63</v>
      </c>
      <c r="I3" s="9" t="s">
        <v>5</v>
      </c>
      <c r="J3" s="92">
        <v>7000000</v>
      </c>
      <c r="K3" s="92">
        <f>J3</f>
        <v>7000000</v>
      </c>
      <c r="L3" s="10" t="s">
        <v>10</v>
      </c>
      <c r="M3" s="46" t="s">
        <v>339</v>
      </c>
      <c r="N3" s="46">
        <v>3003413630</v>
      </c>
      <c r="O3" s="50" t="s">
        <v>207</v>
      </c>
    </row>
    <row r="4" spans="1:15" ht="115.5">
      <c r="A4" s="52">
        <v>20121904</v>
      </c>
      <c r="B4" s="41" t="s">
        <v>235</v>
      </c>
      <c r="C4" s="45" t="s">
        <v>99</v>
      </c>
      <c r="D4" s="46" t="s">
        <v>1</v>
      </c>
      <c r="E4" s="9" t="s">
        <v>0</v>
      </c>
      <c r="F4" s="46">
        <v>2</v>
      </c>
      <c r="G4" s="10" t="s">
        <v>62</v>
      </c>
      <c r="H4" s="7" t="s">
        <v>63</v>
      </c>
      <c r="I4" s="9" t="s">
        <v>5</v>
      </c>
      <c r="J4" s="92">
        <v>11109629</v>
      </c>
      <c r="K4" s="92">
        <v>11109629</v>
      </c>
      <c r="L4" s="10" t="s">
        <v>10</v>
      </c>
      <c r="M4" s="46" t="s">
        <v>339</v>
      </c>
      <c r="N4" s="46">
        <v>3003413630</v>
      </c>
      <c r="O4" s="50" t="s">
        <v>207</v>
      </c>
    </row>
    <row r="5" spans="1:15" ht="165">
      <c r="A5" s="49">
        <v>40151505</v>
      </c>
      <c r="B5" s="41" t="s">
        <v>236</v>
      </c>
      <c r="C5" s="45" t="s">
        <v>100</v>
      </c>
      <c r="D5" s="46" t="s">
        <v>1</v>
      </c>
      <c r="E5" s="9" t="s">
        <v>0</v>
      </c>
      <c r="F5" s="46">
        <v>2</v>
      </c>
      <c r="G5" s="10" t="s">
        <v>62</v>
      </c>
      <c r="H5" s="7" t="s">
        <v>63</v>
      </c>
      <c r="I5" s="9" t="s">
        <v>5</v>
      </c>
      <c r="J5" s="92">
        <v>248347</v>
      </c>
      <c r="K5" s="92">
        <v>248347</v>
      </c>
      <c r="L5" s="10" t="s">
        <v>10</v>
      </c>
      <c r="M5" s="46" t="s">
        <v>339</v>
      </c>
      <c r="N5" s="46">
        <v>3003413630</v>
      </c>
      <c r="O5" s="50" t="s">
        <v>207</v>
      </c>
    </row>
    <row r="6" spans="1:15" ht="132">
      <c r="A6" s="84" t="s">
        <v>362</v>
      </c>
      <c r="B6" s="41" t="s">
        <v>237</v>
      </c>
      <c r="C6" s="45" t="s">
        <v>102</v>
      </c>
      <c r="D6" s="46" t="s">
        <v>1</v>
      </c>
      <c r="E6" s="9" t="s">
        <v>0</v>
      </c>
      <c r="F6" s="46">
        <v>2</v>
      </c>
      <c r="G6" s="10" t="s">
        <v>62</v>
      </c>
      <c r="H6" s="7" t="s">
        <v>63</v>
      </c>
      <c r="I6" s="9" t="s">
        <v>5</v>
      </c>
      <c r="J6" s="92">
        <v>33000000</v>
      </c>
      <c r="K6" s="92">
        <v>33000000</v>
      </c>
      <c r="L6" s="10" t="s">
        <v>10</v>
      </c>
      <c r="M6" s="46" t="s">
        <v>339</v>
      </c>
      <c r="N6" s="46">
        <v>3003413630</v>
      </c>
      <c r="O6" s="50" t="s">
        <v>207</v>
      </c>
    </row>
    <row r="7" spans="1:15" ht="132">
      <c r="A7" s="84" t="s">
        <v>363</v>
      </c>
      <c r="B7" s="41" t="s">
        <v>238</v>
      </c>
      <c r="C7" s="45" t="s">
        <v>104</v>
      </c>
      <c r="D7" s="46" t="s">
        <v>1</v>
      </c>
      <c r="E7" s="9" t="s">
        <v>0</v>
      </c>
      <c r="F7" s="46">
        <v>2</v>
      </c>
      <c r="G7" s="10" t="s">
        <v>62</v>
      </c>
      <c r="H7" s="7" t="s">
        <v>63</v>
      </c>
      <c r="I7" s="9" t="s">
        <v>5</v>
      </c>
      <c r="J7" s="92">
        <v>1523469600</v>
      </c>
      <c r="K7" s="92">
        <v>1523469600</v>
      </c>
      <c r="L7" s="10" t="s">
        <v>10</v>
      </c>
      <c r="M7" s="46" t="s">
        <v>339</v>
      </c>
      <c r="N7" s="46">
        <v>3003413630</v>
      </c>
      <c r="O7" s="50" t="s">
        <v>207</v>
      </c>
    </row>
    <row r="8" spans="1:15" ht="148.5">
      <c r="A8" s="84" t="s">
        <v>364</v>
      </c>
      <c r="B8" s="41" t="s">
        <v>239</v>
      </c>
      <c r="C8" s="47" t="s">
        <v>106</v>
      </c>
      <c r="D8" s="46" t="s">
        <v>1</v>
      </c>
      <c r="E8" s="9" t="s">
        <v>0</v>
      </c>
      <c r="F8" s="46">
        <v>11</v>
      </c>
      <c r="G8" s="10" t="s">
        <v>62</v>
      </c>
      <c r="H8" s="7" t="s">
        <v>63</v>
      </c>
      <c r="I8" s="9" t="s">
        <v>5</v>
      </c>
      <c r="J8" s="92">
        <v>556414012</v>
      </c>
      <c r="K8" s="92">
        <v>556414012</v>
      </c>
      <c r="L8" s="10" t="s">
        <v>10</v>
      </c>
      <c r="M8" s="46" t="s">
        <v>339</v>
      </c>
      <c r="N8" s="46">
        <v>3003413630</v>
      </c>
      <c r="O8" s="50" t="s">
        <v>207</v>
      </c>
    </row>
    <row r="9" spans="1:15" ht="165">
      <c r="A9" s="84">
        <v>71122306</v>
      </c>
      <c r="B9" s="41" t="s">
        <v>240</v>
      </c>
      <c r="C9" s="47" t="s">
        <v>107</v>
      </c>
      <c r="D9" s="46" t="s">
        <v>1</v>
      </c>
      <c r="E9" s="9" t="s">
        <v>0</v>
      </c>
      <c r="F9" s="46">
        <v>11</v>
      </c>
      <c r="G9" s="10" t="s">
        <v>62</v>
      </c>
      <c r="H9" s="7" t="s">
        <v>63</v>
      </c>
      <c r="I9" s="9" t="s">
        <v>5</v>
      </c>
      <c r="J9" s="92">
        <v>172323850</v>
      </c>
      <c r="K9" s="92">
        <v>172323850</v>
      </c>
      <c r="L9" s="10" t="s">
        <v>10</v>
      </c>
      <c r="M9" s="46" t="s">
        <v>339</v>
      </c>
      <c r="N9" s="46">
        <v>3003413630</v>
      </c>
      <c r="O9" s="50" t="s">
        <v>207</v>
      </c>
    </row>
    <row r="10" spans="1:15" ht="409.5">
      <c r="A10" s="85">
        <v>77101505</v>
      </c>
      <c r="B10" s="46" t="s">
        <v>241</v>
      </c>
      <c r="C10" s="41" t="s">
        <v>108</v>
      </c>
      <c r="D10" s="46" t="s">
        <v>81</v>
      </c>
      <c r="E10" s="46" t="s">
        <v>70</v>
      </c>
      <c r="F10" s="46">
        <v>12</v>
      </c>
      <c r="G10" s="10" t="s">
        <v>62</v>
      </c>
      <c r="H10" s="7" t="s">
        <v>63</v>
      </c>
      <c r="I10" s="9" t="s">
        <v>5</v>
      </c>
      <c r="J10" s="99">
        <v>335711235</v>
      </c>
      <c r="K10" s="92">
        <v>335711235</v>
      </c>
      <c r="L10" s="10" t="s">
        <v>10</v>
      </c>
      <c r="M10" s="46" t="s">
        <v>339</v>
      </c>
      <c r="N10" s="46">
        <v>3003413630</v>
      </c>
      <c r="O10" s="50" t="s">
        <v>207</v>
      </c>
    </row>
    <row r="11" spans="1:15" ht="313.5">
      <c r="A11" s="86">
        <v>77101805</v>
      </c>
      <c r="B11" s="46" t="s">
        <v>242</v>
      </c>
      <c r="C11" s="48" t="s">
        <v>109</v>
      </c>
      <c r="D11" s="46" t="s">
        <v>110</v>
      </c>
      <c r="E11" s="46" t="s">
        <v>0</v>
      </c>
      <c r="F11" s="46">
        <v>11</v>
      </c>
      <c r="G11" s="10" t="s">
        <v>62</v>
      </c>
      <c r="H11" s="7" t="s">
        <v>63</v>
      </c>
      <c r="I11" s="9" t="s">
        <v>5</v>
      </c>
      <c r="J11" s="92">
        <v>38742000</v>
      </c>
      <c r="K11" s="92">
        <v>38742000</v>
      </c>
      <c r="L11" s="10" t="s">
        <v>10</v>
      </c>
      <c r="M11" s="46" t="s">
        <v>339</v>
      </c>
      <c r="N11" s="46">
        <v>3003413630</v>
      </c>
      <c r="O11" s="50" t="s">
        <v>207</v>
      </c>
    </row>
    <row r="12" spans="1:15" ht="409.5">
      <c r="A12" s="49">
        <v>76121904</v>
      </c>
      <c r="B12" s="40" t="s">
        <v>243</v>
      </c>
      <c r="C12" s="49" t="s">
        <v>111</v>
      </c>
      <c r="D12" s="9" t="s">
        <v>0</v>
      </c>
      <c r="E12" s="46" t="s">
        <v>29</v>
      </c>
      <c r="F12" s="46">
        <v>10</v>
      </c>
      <c r="G12" s="10" t="s">
        <v>62</v>
      </c>
      <c r="H12" s="50" t="s">
        <v>112</v>
      </c>
      <c r="I12" s="9" t="s">
        <v>5</v>
      </c>
      <c r="J12" s="92">
        <v>4662669373</v>
      </c>
      <c r="K12" s="92">
        <v>4662669373</v>
      </c>
      <c r="L12" s="46" t="s">
        <v>32</v>
      </c>
      <c r="M12" s="46" t="s">
        <v>348</v>
      </c>
      <c r="N12" s="46">
        <v>3136337998</v>
      </c>
      <c r="O12" s="74" t="s">
        <v>113</v>
      </c>
    </row>
    <row r="13" spans="1:15" ht="297">
      <c r="A13" s="85">
        <v>72154503</v>
      </c>
      <c r="B13" s="46" t="s">
        <v>244</v>
      </c>
      <c r="C13" s="49" t="s">
        <v>114</v>
      </c>
      <c r="D13" s="46" t="s">
        <v>1</v>
      </c>
      <c r="E13" s="46" t="s">
        <v>0</v>
      </c>
      <c r="F13" s="46">
        <v>11</v>
      </c>
      <c r="G13" s="10" t="s">
        <v>62</v>
      </c>
      <c r="H13" s="50" t="s">
        <v>115</v>
      </c>
      <c r="I13" s="9" t="s">
        <v>5</v>
      </c>
      <c r="J13" s="92">
        <v>300000000</v>
      </c>
      <c r="K13" s="92">
        <v>300000000</v>
      </c>
      <c r="L13" s="46" t="s">
        <v>32</v>
      </c>
      <c r="M13" s="46" t="s">
        <v>348</v>
      </c>
      <c r="N13" s="46">
        <v>3136337998</v>
      </c>
      <c r="O13" s="74" t="s">
        <v>113</v>
      </c>
    </row>
    <row r="14" spans="1:15" ht="313.5">
      <c r="A14" s="49" t="s">
        <v>365</v>
      </c>
      <c r="B14" s="46" t="s">
        <v>245</v>
      </c>
      <c r="C14" s="49" t="s">
        <v>117</v>
      </c>
      <c r="D14" s="9" t="s">
        <v>0</v>
      </c>
      <c r="E14" s="46" t="s">
        <v>24</v>
      </c>
      <c r="F14" s="46">
        <v>11</v>
      </c>
      <c r="G14" s="10" t="s">
        <v>62</v>
      </c>
      <c r="H14" s="50" t="s">
        <v>115</v>
      </c>
      <c r="I14" s="9" t="s">
        <v>5</v>
      </c>
      <c r="J14" s="92">
        <v>350000000</v>
      </c>
      <c r="K14" s="92">
        <v>350000000</v>
      </c>
      <c r="L14" s="46" t="s">
        <v>32</v>
      </c>
      <c r="M14" s="46" t="s">
        <v>348</v>
      </c>
      <c r="N14" s="46">
        <v>3136337998</v>
      </c>
      <c r="O14" s="74" t="s">
        <v>113</v>
      </c>
    </row>
    <row r="15" spans="1:15" ht="330">
      <c r="A15" s="49">
        <v>47101539</v>
      </c>
      <c r="B15" s="46" t="s">
        <v>246</v>
      </c>
      <c r="C15" s="46" t="s">
        <v>118</v>
      </c>
      <c r="D15" s="9" t="s">
        <v>0</v>
      </c>
      <c r="E15" s="46" t="s">
        <v>24</v>
      </c>
      <c r="F15" s="46">
        <v>4</v>
      </c>
      <c r="G15" s="10" t="s">
        <v>62</v>
      </c>
      <c r="H15" s="50" t="s">
        <v>115</v>
      </c>
      <c r="I15" s="9" t="s">
        <v>5</v>
      </c>
      <c r="J15" s="92">
        <v>300000000</v>
      </c>
      <c r="K15" s="92">
        <v>300000000</v>
      </c>
      <c r="L15" s="46" t="s">
        <v>32</v>
      </c>
      <c r="M15" s="46" t="s">
        <v>348</v>
      </c>
      <c r="N15" s="46">
        <v>3136337998</v>
      </c>
      <c r="O15" s="74" t="s">
        <v>113</v>
      </c>
    </row>
    <row r="16" spans="1:15" ht="214.5">
      <c r="A16" s="85">
        <v>72154503</v>
      </c>
      <c r="B16" s="46" t="s">
        <v>247</v>
      </c>
      <c r="C16" s="46" t="s">
        <v>119</v>
      </c>
      <c r="D16" s="46" t="s">
        <v>1</v>
      </c>
      <c r="E16" s="9" t="s">
        <v>0</v>
      </c>
      <c r="F16" s="46">
        <v>12</v>
      </c>
      <c r="G16" s="10" t="s">
        <v>62</v>
      </c>
      <c r="H16" s="50" t="s">
        <v>115</v>
      </c>
      <c r="I16" s="9" t="s">
        <v>5</v>
      </c>
      <c r="J16" s="92">
        <v>300000000</v>
      </c>
      <c r="K16" s="92">
        <v>300000000</v>
      </c>
      <c r="L16" s="46" t="s">
        <v>32</v>
      </c>
      <c r="M16" s="46" t="s">
        <v>348</v>
      </c>
      <c r="N16" s="46">
        <v>3136337998</v>
      </c>
      <c r="O16" s="74" t="s">
        <v>113</v>
      </c>
    </row>
    <row r="17" spans="1:15" ht="363">
      <c r="A17" s="49" t="s">
        <v>366</v>
      </c>
      <c r="B17" s="46" t="s">
        <v>248</v>
      </c>
      <c r="C17" s="46" t="s">
        <v>121</v>
      </c>
      <c r="D17" s="46" t="s">
        <v>1</v>
      </c>
      <c r="E17" s="9" t="s">
        <v>0</v>
      </c>
      <c r="F17" s="46">
        <v>12</v>
      </c>
      <c r="G17" s="10" t="s">
        <v>62</v>
      </c>
      <c r="H17" s="50" t="s">
        <v>122</v>
      </c>
      <c r="I17" s="9" t="s">
        <v>5</v>
      </c>
      <c r="J17" s="92">
        <v>700000000</v>
      </c>
      <c r="K17" s="92">
        <v>700000000</v>
      </c>
      <c r="L17" s="46" t="s">
        <v>10</v>
      </c>
      <c r="M17" s="46" t="s">
        <v>348</v>
      </c>
      <c r="N17" s="46">
        <v>3136337998</v>
      </c>
      <c r="O17" s="74" t="s">
        <v>113</v>
      </c>
    </row>
    <row r="18" spans="1:15" ht="231">
      <c r="A18" s="85" t="s">
        <v>367</v>
      </c>
      <c r="B18" s="46" t="s">
        <v>249</v>
      </c>
      <c r="C18" s="46" t="s">
        <v>124</v>
      </c>
      <c r="D18" s="46" t="s">
        <v>1</v>
      </c>
      <c r="E18" s="9" t="s">
        <v>0</v>
      </c>
      <c r="F18" s="46">
        <v>11</v>
      </c>
      <c r="G18" s="10" t="s">
        <v>62</v>
      </c>
      <c r="H18" s="50" t="s">
        <v>122</v>
      </c>
      <c r="I18" s="9" t="s">
        <v>5</v>
      </c>
      <c r="J18" s="92">
        <v>1246501095</v>
      </c>
      <c r="K18" s="92">
        <v>1246501095</v>
      </c>
      <c r="L18" s="46" t="s">
        <v>32</v>
      </c>
      <c r="M18" s="46" t="s">
        <v>348</v>
      </c>
      <c r="N18" s="46">
        <v>3136337998</v>
      </c>
      <c r="O18" s="74" t="s">
        <v>113</v>
      </c>
    </row>
    <row r="19" spans="1:15" ht="409.5">
      <c r="A19" s="49">
        <v>25101610</v>
      </c>
      <c r="B19" s="46" t="s">
        <v>250</v>
      </c>
      <c r="C19" s="49" t="s">
        <v>125</v>
      </c>
      <c r="D19" s="9" t="s">
        <v>0</v>
      </c>
      <c r="E19" s="46" t="s">
        <v>29</v>
      </c>
      <c r="F19" s="46">
        <v>9</v>
      </c>
      <c r="G19" s="10" t="s">
        <v>62</v>
      </c>
      <c r="H19" s="50" t="s">
        <v>126</v>
      </c>
      <c r="I19" s="9" t="s">
        <v>5</v>
      </c>
      <c r="J19" s="92">
        <v>3000000000</v>
      </c>
      <c r="K19" s="92">
        <v>3000000000</v>
      </c>
      <c r="L19" s="46" t="s">
        <v>32</v>
      </c>
      <c r="M19" s="46" t="s">
        <v>340</v>
      </c>
      <c r="N19" s="46">
        <v>3115209782</v>
      </c>
      <c r="O19" s="50" t="s">
        <v>127</v>
      </c>
    </row>
    <row r="20" spans="1:15" ht="280.5">
      <c r="A20" s="52" t="s">
        <v>368</v>
      </c>
      <c r="B20" s="40" t="s">
        <v>251</v>
      </c>
      <c r="C20" s="46" t="s">
        <v>129</v>
      </c>
      <c r="D20" s="46" t="s">
        <v>1</v>
      </c>
      <c r="E20" s="9" t="s">
        <v>0</v>
      </c>
      <c r="F20" s="46">
        <v>12</v>
      </c>
      <c r="G20" s="10" t="s">
        <v>62</v>
      </c>
      <c r="H20" s="50" t="s">
        <v>126</v>
      </c>
      <c r="I20" s="9" t="s">
        <v>5</v>
      </c>
      <c r="J20" s="92">
        <v>814000000.00000012</v>
      </c>
      <c r="K20" s="92">
        <v>814000000.00000012</v>
      </c>
      <c r="L20" s="46" t="s">
        <v>10</v>
      </c>
      <c r="M20" s="46" t="s">
        <v>340</v>
      </c>
      <c r="N20" s="46">
        <v>3115209782</v>
      </c>
      <c r="O20" s="50" t="s">
        <v>127</v>
      </c>
    </row>
    <row r="21" spans="1:15" ht="318.75">
      <c r="A21" s="24" t="s">
        <v>130</v>
      </c>
      <c r="B21" s="25" t="s">
        <v>252</v>
      </c>
      <c r="C21" s="24" t="s">
        <v>131</v>
      </c>
      <c r="D21" s="26" t="s">
        <v>1</v>
      </c>
      <c r="E21" s="23" t="s">
        <v>1</v>
      </c>
      <c r="F21" s="23">
        <v>12</v>
      </c>
      <c r="G21" s="27" t="s">
        <v>62</v>
      </c>
      <c r="H21" s="28" t="s">
        <v>63</v>
      </c>
      <c r="I21" s="29" t="s">
        <v>5</v>
      </c>
      <c r="J21" s="30">
        <v>101850000</v>
      </c>
      <c r="K21" s="30">
        <f t="shared" ref="K21:K26" si="0">J21</f>
        <v>101850000</v>
      </c>
      <c r="L21" s="24" t="s">
        <v>10</v>
      </c>
      <c r="M21" s="24" t="s">
        <v>132</v>
      </c>
      <c r="N21" s="24">
        <v>3144304102</v>
      </c>
      <c r="O21" s="24" t="s">
        <v>133</v>
      </c>
    </row>
    <row r="22" spans="1:15" ht="297">
      <c r="A22" s="49">
        <v>70171707</v>
      </c>
      <c r="B22" s="46" t="s">
        <v>253</v>
      </c>
      <c r="C22" s="46" t="s">
        <v>134</v>
      </c>
      <c r="D22" s="46" t="s">
        <v>1</v>
      </c>
      <c r="E22" s="9" t="s">
        <v>0</v>
      </c>
      <c r="F22" s="46">
        <v>11</v>
      </c>
      <c r="G22" s="10" t="s">
        <v>62</v>
      </c>
      <c r="H22" s="50" t="s">
        <v>135</v>
      </c>
      <c r="I22" s="9" t="s">
        <v>5</v>
      </c>
      <c r="J22" s="92">
        <v>819500000.00000012</v>
      </c>
      <c r="K22" s="92">
        <f t="shared" si="0"/>
        <v>819500000.00000012</v>
      </c>
      <c r="L22" s="46" t="s">
        <v>10</v>
      </c>
      <c r="M22" s="46" t="s">
        <v>340</v>
      </c>
      <c r="N22" s="46">
        <v>3115209782</v>
      </c>
      <c r="O22" s="50" t="s">
        <v>127</v>
      </c>
    </row>
    <row r="23" spans="1:15" ht="313.5">
      <c r="A23" s="52" t="s">
        <v>369</v>
      </c>
      <c r="B23" s="46" t="s">
        <v>254</v>
      </c>
      <c r="C23" s="46" t="s">
        <v>136</v>
      </c>
      <c r="D23" s="46" t="s">
        <v>1</v>
      </c>
      <c r="E23" s="9" t="s">
        <v>0</v>
      </c>
      <c r="F23" s="46">
        <v>11</v>
      </c>
      <c r="G23" s="10" t="s">
        <v>62</v>
      </c>
      <c r="H23" s="50" t="s">
        <v>126</v>
      </c>
      <c r="I23" s="9" t="s">
        <v>5</v>
      </c>
      <c r="J23" s="92">
        <v>1978200309</v>
      </c>
      <c r="K23" s="92">
        <f t="shared" si="0"/>
        <v>1978200309</v>
      </c>
      <c r="L23" s="46" t="s">
        <v>32</v>
      </c>
      <c r="M23" s="46" t="s">
        <v>340</v>
      </c>
      <c r="N23" s="46">
        <v>3115209782</v>
      </c>
      <c r="O23" s="50" t="s">
        <v>127</v>
      </c>
    </row>
    <row r="24" spans="1:15" ht="409.5">
      <c r="A24" s="49" t="s">
        <v>370</v>
      </c>
      <c r="B24" s="46" t="s">
        <v>255</v>
      </c>
      <c r="C24" s="50" t="s">
        <v>137</v>
      </c>
      <c r="D24" s="9" t="s">
        <v>0</v>
      </c>
      <c r="E24" s="46" t="s">
        <v>29</v>
      </c>
      <c r="F24" s="46">
        <v>6</v>
      </c>
      <c r="G24" s="10" t="s">
        <v>62</v>
      </c>
      <c r="H24" s="50" t="s">
        <v>138</v>
      </c>
      <c r="I24" s="9" t="s">
        <v>5</v>
      </c>
      <c r="J24" s="92">
        <v>508500000</v>
      </c>
      <c r="K24" s="92">
        <f t="shared" si="0"/>
        <v>508500000</v>
      </c>
      <c r="L24" s="46" t="s">
        <v>10</v>
      </c>
      <c r="M24" s="46" t="s">
        <v>340</v>
      </c>
      <c r="N24" s="46">
        <v>3115209782</v>
      </c>
      <c r="O24" s="50" t="s">
        <v>139</v>
      </c>
    </row>
    <row r="25" spans="1:15" ht="280.5">
      <c r="A25" s="49" t="s">
        <v>371</v>
      </c>
      <c r="B25" s="46" t="s">
        <v>256</v>
      </c>
      <c r="C25" s="46" t="s">
        <v>141</v>
      </c>
      <c r="D25" s="46" t="s">
        <v>1</v>
      </c>
      <c r="E25" s="9" t="s">
        <v>0</v>
      </c>
      <c r="F25" s="46">
        <v>2</v>
      </c>
      <c r="G25" s="10" t="s">
        <v>62</v>
      </c>
      <c r="H25" s="50" t="s">
        <v>115</v>
      </c>
      <c r="I25" s="9" t="s">
        <v>5</v>
      </c>
      <c r="J25" s="92">
        <v>6000000</v>
      </c>
      <c r="K25" s="92">
        <f t="shared" si="0"/>
        <v>6000000</v>
      </c>
      <c r="L25" s="46" t="s">
        <v>10</v>
      </c>
      <c r="M25" s="46" t="s">
        <v>340</v>
      </c>
      <c r="N25" s="46">
        <v>3115209782</v>
      </c>
      <c r="O25" s="50" t="s">
        <v>142</v>
      </c>
    </row>
    <row r="26" spans="1:15" ht="363">
      <c r="A26" s="85" t="s">
        <v>143</v>
      </c>
      <c r="B26" s="51" t="s">
        <v>257</v>
      </c>
      <c r="C26" s="50" t="s">
        <v>144</v>
      </c>
      <c r="D26" s="46" t="s">
        <v>1</v>
      </c>
      <c r="E26" s="9" t="s">
        <v>0</v>
      </c>
      <c r="F26" s="46">
        <v>4</v>
      </c>
      <c r="G26" s="10" t="s">
        <v>62</v>
      </c>
      <c r="H26" s="50" t="s">
        <v>145</v>
      </c>
      <c r="I26" s="9" t="s">
        <v>5</v>
      </c>
      <c r="J26" s="92">
        <v>772757875.87156677</v>
      </c>
      <c r="K26" s="92">
        <f t="shared" si="0"/>
        <v>772757875.87156677</v>
      </c>
      <c r="L26" s="46" t="s">
        <v>10</v>
      </c>
      <c r="M26" s="46" t="s">
        <v>340</v>
      </c>
      <c r="N26" s="46">
        <v>3115209782</v>
      </c>
      <c r="O26" s="50" t="s">
        <v>127</v>
      </c>
    </row>
    <row r="27" spans="1:15" ht="216.75">
      <c r="A27" s="24" t="s">
        <v>146</v>
      </c>
      <c r="B27" s="24" t="s">
        <v>258</v>
      </c>
      <c r="C27" s="24" t="s">
        <v>147</v>
      </c>
      <c r="D27" s="26" t="s">
        <v>1</v>
      </c>
      <c r="E27" s="23" t="s">
        <v>1</v>
      </c>
      <c r="F27" s="23">
        <v>11</v>
      </c>
      <c r="G27" s="27" t="s">
        <v>62</v>
      </c>
      <c r="H27" s="28" t="s">
        <v>63</v>
      </c>
      <c r="I27" s="29" t="s">
        <v>5</v>
      </c>
      <c r="J27" s="30">
        <v>174729300</v>
      </c>
      <c r="K27" s="30">
        <v>174729300</v>
      </c>
      <c r="L27" s="24" t="s">
        <v>32</v>
      </c>
      <c r="M27" s="24" t="s">
        <v>148</v>
      </c>
      <c r="N27" s="24">
        <v>3115209782</v>
      </c>
      <c r="O27" s="24" t="s">
        <v>127</v>
      </c>
    </row>
    <row r="28" spans="1:15" ht="313.5">
      <c r="A28" s="52">
        <v>70131706</v>
      </c>
      <c r="B28" s="41" t="s">
        <v>259</v>
      </c>
      <c r="C28" s="46" t="s">
        <v>149</v>
      </c>
      <c r="D28" s="46" t="s">
        <v>1</v>
      </c>
      <c r="E28" s="9" t="s">
        <v>0</v>
      </c>
      <c r="F28" s="46">
        <v>11</v>
      </c>
      <c r="G28" s="10" t="s">
        <v>62</v>
      </c>
      <c r="H28" s="52" t="s">
        <v>63</v>
      </c>
      <c r="I28" s="9" t="s">
        <v>5</v>
      </c>
      <c r="J28" s="92">
        <v>300000000</v>
      </c>
      <c r="K28" s="92">
        <v>300000000</v>
      </c>
      <c r="L28" s="46"/>
      <c r="M28" s="46" t="s">
        <v>340</v>
      </c>
      <c r="N28" s="46">
        <v>3115209782</v>
      </c>
      <c r="O28" s="50" t="s">
        <v>127</v>
      </c>
    </row>
  </sheetData>
  <hyperlinks>
    <hyperlink ref="O1" r:id="rId1" xr:uid="{09C50EAE-A0D9-403A-ABAC-5720FD2A62C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Adquisiciones  </vt:lpstr>
      <vt:lpstr>Hoja1</vt:lpstr>
      <vt:lpstr>'Adquisiciones  '!_Hlk123224545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JEFE SERV. ADMIN</dc:creator>
  <cp:keywords/>
  <dc:description/>
  <cp:lastModifiedBy>JEFE SERV. ADMIN</cp:lastModifiedBy>
  <dcterms:created xsi:type="dcterms:W3CDTF">2022-08-15T23:15:24Z</dcterms:created>
  <dcterms:modified xsi:type="dcterms:W3CDTF">2023-01-19T21:23:25Z</dcterms:modified>
  <cp:category/>
  <cp:contentStatus/>
</cp:coreProperties>
</file>