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ocumenttasks/documenttask1.xml" ContentType="application/vnd.ms-excel.documenttask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https://empresadeserviciospublico1-my.sharepoint.com/personal/pedro_diaz_essmar_gov_co/Documents/Desktop/Planeación y Regulación/Planeación/Planes Institucionales/Planes Institucionales 2026/Planes Institucionales 2026/"/>
    </mc:Choice>
  </mc:AlternateContent>
  <xr:revisionPtr revIDLastSave="4" documentId="8_{1AFFCF2F-BE22-4AC2-8114-7A810D237179}" xr6:coauthVersionLast="47" xr6:coauthVersionMax="47" xr10:uidLastSave="{B5FB8BD7-977B-463D-A25B-8681027C9853}"/>
  <bookViews>
    <workbookView xWindow="-108" yWindow="-108" windowWidth="23256" windowHeight="12456" activeTab="1" xr2:uid="{D45DD6AB-FFFC-4E77-9869-4B3B83AE4A3A}"/>
  </bookViews>
  <sheets>
    <sheet name="PE2026-1" sheetId="1" r:id="rId1"/>
    <sheet name="PA2026" sheetId="2" r:id="rId2"/>
    <sheet name="PECH" sheetId="4" r:id="rId3"/>
    <sheet name="PBI" sheetId="5" r:id="rId4"/>
    <sheet name="PIC" sheetId="6" r:id="rId5"/>
    <sheet name="PSST" sheetId="7" r:id="rId6"/>
    <sheet name="PVAC" sheetId="11" r:id="rId7"/>
    <sheet name="PPRH" sheetId="12" r:id="rId8"/>
    <sheet name="PETI" sheetId="8" r:id="rId9"/>
    <sheet name="PESI" sheetId="9" r:id="rId10"/>
    <sheet name="PTRSI" sheetId="10" r:id="rId11"/>
    <sheet name="Ficha Indicadores" sheetId="3" state="hidden" r:id="rId12"/>
  </sheets>
  <externalReferences>
    <externalReference r:id="rId13"/>
    <externalReference r:id="rId14"/>
    <externalReference r:id="rId15"/>
    <externalReference r:id="rId16"/>
    <externalReference r:id="rId17"/>
  </externalReferences>
  <definedNames>
    <definedName name="_xlnm._FilterDatabase" localSheetId="1" hidden="1">'PA2026'!$A$2:$U$269</definedName>
    <definedName name="_xlnm._FilterDatabase" localSheetId="0" hidden="1">'PE2026-1'!$A$1:$M$58</definedName>
    <definedName name="Interval">'[1]Return to Work Template'!#REF!</definedName>
    <definedName name="ScheduleStart">'[1]Return to Work Template'!#REF!</definedName>
    <definedName name="Type">'[2]Maintenance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62" i="7" l="1"/>
  <c r="Z71" i="7" s="1"/>
  <c r="Y72" i="7" s="1"/>
  <c r="Y62" i="7"/>
  <c r="Y71" i="7" s="1"/>
  <c r="X62" i="7"/>
  <c r="X71" i="7" s="1"/>
  <c r="W62" i="7"/>
  <c r="W71" i="7" s="1"/>
  <c r="V62" i="7"/>
  <c r="U62" i="7"/>
  <c r="U71" i="7" s="1"/>
  <c r="U72" i="7" s="1"/>
  <c r="T62" i="7"/>
  <c r="S62" i="7"/>
  <c r="S71" i="7" s="1"/>
  <c r="S72" i="7" s="1"/>
  <c r="R62" i="7"/>
  <c r="Q62" i="7"/>
  <c r="Q71" i="7" s="1"/>
  <c r="Q72" i="7" s="1"/>
  <c r="P62" i="7"/>
  <c r="O62" i="7"/>
  <c r="O71" i="7" s="1"/>
  <c r="O72" i="7" s="1"/>
  <c r="N62" i="7"/>
  <c r="M62" i="7"/>
  <c r="M71" i="7" s="1"/>
  <c r="M72" i="7" s="1"/>
  <c r="L62" i="7"/>
  <c r="K62" i="7"/>
  <c r="K71" i="7" s="1"/>
  <c r="K72" i="7" s="1"/>
  <c r="J62" i="7"/>
  <c r="I62" i="7"/>
  <c r="I71" i="7" s="1"/>
  <c r="I72" i="7" s="1"/>
  <c r="H62" i="7"/>
  <c r="G62" i="7"/>
  <c r="G71" i="7" s="1"/>
  <c r="G72" i="7" s="1"/>
  <c r="F62" i="7"/>
  <c r="E62" i="7"/>
  <c r="E71" i="7" s="1"/>
  <c r="E72" i="7" s="1"/>
  <c r="D62" i="7"/>
  <c r="C62" i="7"/>
  <c r="C71" i="7" s="1"/>
  <c r="AA71" i="7" l="1"/>
  <c r="C72" i="7"/>
  <c r="W72" i="7"/>
  <c r="AB71" i="7"/>
  <c r="AD71" i="7" s="1"/>
  <c r="C35" i="6" l="1"/>
  <c r="C34" i="6"/>
  <c r="C33" i="6"/>
  <c r="C32" i="6"/>
  <c r="C31" i="6"/>
  <c r="C30" i="6"/>
  <c r="C29" i="6"/>
  <c r="C28" i="6"/>
  <c r="C27" i="6"/>
  <c r="C26" i="6"/>
  <c r="C25" i="6"/>
  <c r="C24" i="6"/>
  <c r="C23" i="6"/>
  <c r="C22" i="6"/>
  <c r="C21" i="6"/>
  <c r="C20" i="6"/>
  <c r="D19" i="6"/>
  <c r="C19" i="6"/>
  <c r="C18" i="6"/>
  <c r="C17" i="6"/>
  <c r="C16" i="6"/>
  <c r="D15" i="6"/>
  <c r="C15" i="6"/>
  <c r="C14" i="6"/>
  <c r="C13" i="6"/>
  <c r="C12" i="6"/>
  <c r="C11" i="6"/>
  <c r="C10" i="6"/>
  <c r="C9" i="6"/>
  <c r="D8" i="6"/>
  <c r="C8" i="6"/>
  <c r="D7" i="6"/>
  <c r="C7" i="6"/>
  <c r="D6" i="6"/>
  <c r="C6" i="6"/>
  <c r="M171" i="2" l="1"/>
  <c r="M169" i="2"/>
  <c r="M160" i="2"/>
  <c r="M158" i="2"/>
  <c r="L36" i="2"/>
  <c r="L35" i="2"/>
  <c r="L33" i="2"/>
  <c r="L31" i="2"/>
  <c r="L29" i="2"/>
  <c r="L27" i="2"/>
  <c r="L26" i="2"/>
  <c r="L25" i="2"/>
  <c r="L24" i="2"/>
  <c r="L23" i="2"/>
  <c r="L22" i="2"/>
  <c r="L21" i="2"/>
  <c r="L20" i="2"/>
  <c r="L19" i="2"/>
  <c r="L16" i="2"/>
  <c r="L15" i="2"/>
  <c r="L14" i="2"/>
  <c r="L12" i="2"/>
  <c r="L11" i="2"/>
  <c r="L10" i="2"/>
  <c r="L9" i="2"/>
  <c r="L8" i="2"/>
  <c r="L7" i="2"/>
  <c r="L6" i="2"/>
  <c r="L5" i="2"/>
  <c r="L4" i="2"/>
  <c r="L3" i="2"/>
  <c r="K58" i="1"/>
  <c r="J58" i="1"/>
  <c r="K57" i="1"/>
  <c r="J57" i="1"/>
  <c r="K56" i="1"/>
  <c r="J56" i="1"/>
  <c r="K55" i="1"/>
  <c r="J55" i="1"/>
  <c r="K54" i="1"/>
  <c r="J54" i="1"/>
  <c r="K53" i="1"/>
  <c r="J53" i="1"/>
  <c r="K52" i="1"/>
  <c r="J52" i="1"/>
  <c r="K51" i="1"/>
  <c r="J51" i="1"/>
  <c r="O50" i="1"/>
  <c r="K50" i="1"/>
  <c r="J50" i="1"/>
  <c r="K49" i="1"/>
  <c r="J49" i="1"/>
  <c r="K48" i="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K32" i="1"/>
  <c r="K31" i="1"/>
  <c r="J31" i="1"/>
  <c r="K30" i="1"/>
  <c r="J30" i="1"/>
  <c r="K29" i="1"/>
  <c r="J29" i="1"/>
  <c r="K28" i="1"/>
  <c r="J28" i="1"/>
  <c r="K27" i="1"/>
  <c r="J27" i="1"/>
  <c r="K26" i="1"/>
  <c r="J26" i="1"/>
  <c r="K25" i="1"/>
  <c r="J25"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 r="K7" i="1"/>
  <c r="J7" i="1"/>
  <c r="K6" i="1"/>
  <c r="J6" i="1"/>
  <c r="K5" i="1"/>
  <c r="J5" i="1"/>
  <c r="K4" i="1"/>
  <c r="K3" i="1"/>
  <c r="J3" i="1"/>
  <c r="K2" i="1"/>
  <c r="J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 Antonio Diaz Daconte</author>
    <author>REGULACION</author>
    <author>tc={63494DBB-2FE1-45B5-B159-DEDCE7098C82}</author>
    <author>tc={84B17F92-BF3E-408D-B5D7-73FAB8826CC9}</author>
    <author>tc={1F5B2A2C-BE2D-47F5-A234-071F076BD9AB}</author>
    <author>tc={6346D4FA-B63D-4BA7-AB0A-96A2128BAC5F}</author>
    <author>tc={A7F56460-D536-4A5F-ACDD-3733C9ADFBB4}</author>
    <author>tc={C8950A65-F88E-4020-BA89-A9F35AC7E6FF}</author>
    <author>tc={C0BDBA48-D5EF-46A5-B3D1-2AB9C237299D}</author>
    <author>tc={22B70318-376B-452B-A39B-7F913825E27D}</author>
    <author>tc={8CA9B904-C4DA-4D54-A58C-D44BC9AEFBC7}</author>
  </authors>
  <commentList>
    <comment ref="I2" authorId="0" shapeId="0" xr:uid="{36BCE975-BA06-487B-88D8-4A2E92BBC2B8}">
      <text>
        <r>
          <rPr>
            <b/>
            <sz val="9"/>
            <color indexed="81"/>
            <rFont val="Tahoma"/>
            <family val="2"/>
          </rPr>
          <t>Pedro Antonio Diaz Daconte:</t>
        </r>
        <r>
          <rPr>
            <sz val="9"/>
            <color indexed="81"/>
            <rFont val="Tahoma"/>
            <family val="2"/>
          </rPr>
          <t xml:space="preserve">
Meta Original: 77%</t>
        </r>
      </text>
    </comment>
    <comment ref="K2" authorId="0" shapeId="0" xr:uid="{64BED049-0A24-451F-82AB-731DE3218BD5}">
      <text>
        <r>
          <rPr>
            <b/>
            <sz val="9"/>
            <color indexed="81"/>
            <rFont val="Tahoma"/>
            <family val="2"/>
          </rPr>
          <t>Pedro Antonio Diaz Daconte:</t>
        </r>
        <r>
          <rPr>
            <sz val="9"/>
            <color indexed="81"/>
            <rFont val="Tahoma"/>
            <family val="2"/>
          </rPr>
          <t xml:space="preserve">
Meta original: 75</t>
        </r>
      </text>
    </comment>
    <comment ref="H3" authorId="1" shapeId="0" xr:uid="{6D49213D-217A-468B-81A1-1237C2A27F7F}">
      <text>
        <r>
          <rPr>
            <b/>
            <sz val="9"/>
            <color indexed="81"/>
            <rFont val="Tahoma"/>
            <family val="2"/>
          </rPr>
          <t>REGULACION:</t>
        </r>
        <r>
          <rPr>
            <sz val="9"/>
            <color indexed="81"/>
            <rFont val="Tahoma"/>
            <family val="2"/>
          </rPr>
          <t xml:space="preserve">
1.7% mensual prom</t>
        </r>
      </text>
    </comment>
    <comment ref="I3" authorId="0" shapeId="0" xr:uid="{088901B7-325B-4606-85F4-48CF9845EB10}">
      <text>
        <r>
          <rPr>
            <b/>
            <sz val="9"/>
            <color indexed="81"/>
            <rFont val="Tahoma"/>
            <family val="2"/>
          </rPr>
          <t>Pedro Antonio Diaz Daconte:</t>
        </r>
        <r>
          <rPr>
            <sz val="9"/>
            <color indexed="81"/>
            <rFont val="Tahoma"/>
            <family val="2"/>
          </rPr>
          <t xml:space="preserve">
36%</t>
        </r>
      </text>
    </comment>
    <comment ref="K3" authorId="0" shapeId="0" xr:uid="{4C25F091-2B08-4FCC-B7CC-DCF6B7C42A12}">
      <text>
        <r>
          <rPr>
            <b/>
            <sz val="9"/>
            <color indexed="81"/>
            <rFont val="Tahoma"/>
            <family val="2"/>
          </rPr>
          <t>Pedro Antonio Diaz Daconte:</t>
        </r>
        <r>
          <rPr>
            <sz val="9"/>
            <color indexed="81"/>
            <rFont val="Tahoma"/>
            <family val="2"/>
          </rPr>
          <t xml:space="preserve">
36%</t>
        </r>
      </text>
    </comment>
    <comment ref="M3" authorId="0" shapeId="0" xr:uid="{40CED089-8A98-4E0D-A518-CC878BFA3232}">
      <text>
        <r>
          <rPr>
            <b/>
            <sz val="9"/>
            <color indexed="81"/>
            <rFont val="Tahoma"/>
            <family val="2"/>
          </rPr>
          <t>Pedro Antonio Diaz Daconte:</t>
        </r>
        <r>
          <rPr>
            <sz val="9"/>
            <color indexed="81"/>
            <rFont val="Tahoma"/>
            <family val="2"/>
          </rPr>
          <t xml:space="preserve">
36%</t>
        </r>
      </text>
    </comment>
    <comment ref="I36" authorId="2" shapeId="0" xr:uid="{63494DBB-2FE1-45B5-B159-DEDCE7098C82}">
      <text>
        <t>[Comentario encadenado]
Su versión de Excel le permite leer este comentario encadenado; sin embargo, las ediciones que se apliquen se quitarán si el archivo se abre en una versión más reciente de Excel. Más información: https://go.microsoft.com/fwlink/?linkid=870924
Comentario:
    18h
Respuesta:
    16h</t>
      </text>
    </comment>
    <comment ref="K36" authorId="3" shapeId="0" xr:uid="{84B17F92-BF3E-408D-B5D7-73FAB8826CC9}">
      <text>
        <t>[Comentario encadenado]
Su versión de Excel le permite leer este comentario encadenado; sin embargo, las ediciones que se apliquen se quitarán si el archivo se abre en una versión más reciente de Excel. Más información: https://go.microsoft.com/fwlink/?linkid=870924
Comentario:
    20h</t>
      </text>
    </comment>
    <comment ref="M36" authorId="4" shapeId="0" xr:uid="{1F5B2A2C-BE2D-47F5-A234-071F076BD9AB}">
      <text>
        <t>[Comentario encadenado]
Su versión de Excel le permite leer este comentario encadenado; sin embargo, las ediciones que se apliquen se quitarán si el archivo se abre en una versión más reciente de Excel. Más información: https://go.microsoft.com/fwlink/?linkid=870924
Comentario:
    23h</t>
      </text>
    </comment>
    <comment ref="E38" authorId="5" shapeId="0" xr:uid="{6346D4FA-B63D-4BA7-AB0A-96A2128BAC5F}">
      <text>
        <t>[Comentario encadenado]
Su versión de Excel le permite leer este comentario encadenado; sin embargo, las ediciones que se apliquen se quitarán si el archivo se abre en una versión más reciente de Excel. Más información: https://go.microsoft.com/fwlink/?linkid=870924
Comentario:
    Ind de reboses: Número de fallas/Kilómetros de red de alcantarillado.</t>
      </text>
    </comment>
    <comment ref="K38" authorId="6" shapeId="0" xr:uid="{A7F56460-D536-4A5F-ACDD-3733C9ADFBB4}">
      <text>
        <t>[Comentario encadenado]
Su versión de Excel le permite leer este comentario encadenado; sin embargo, las ediciones que se apliquen se quitarán si el archivo se abre en una versión más reciente de Excel. Más información: https://go.microsoft.com/fwlink/?linkid=870924
Comentario:
    Inicial: 1.74</t>
      </text>
    </comment>
    <comment ref="M38" authorId="7" shapeId="0" xr:uid="{C8950A65-F88E-4020-BA89-A9F35AC7E6FF}">
      <text>
        <t>[Comentario encadenado]
Su versión de Excel le permite leer este comentario encadenado; sin embargo, las ediciones que se apliquen se quitarán si el archivo se abre en una versión más reciente de Excel. Más información: https://go.microsoft.com/fwlink/?linkid=870924
Comentario:
    Inicial: 1.72</t>
      </text>
    </comment>
    <comment ref="I44" authorId="8" shapeId="0" xr:uid="{C0BDBA48-D5EF-46A5-B3D1-2AB9C237299D}">
      <text>
        <t>[Comentario encadenado]
Su versión de Excel le permite leer este comentario encadenado; sin embargo, las ediciones que se apliquen se quitarán si el archivo se abre en una versión más reciente de Excel. Más información: https://go.microsoft.com/fwlink/?linkid=870924
Comentario:
    11</t>
      </text>
    </comment>
    <comment ref="K44" authorId="9" shapeId="0" xr:uid="{22B70318-376B-452B-A39B-7F913825E27D}">
      <text>
        <t>[Comentario encadenado]
Su versión de Excel le permite leer este comentario encadenado; sin embargo, las ediciones que se apliquen se quitarán si el archivo se abre en una versión más reciente de Excel. Más información: https://go.microsoft.com/fwlink/?linkid=870924
Comentario:
    10</t>
      </text>
    </comment>
    <comment ref="M44" authorId="10" shapeId="0" xr:uid="{8CA9B904-C4DA-4D54-A58C-D44BC9AEFBC7}">
      <text>
        <t>[Comentario encadenado]
Su versión de Excel le permite leer este comentario encadenado; sin embargo, las ediciones que se apliquen se quitarán si el archivo se abre en una versión más reciente de Excel. Más información: https://go.microsoft.com/fwlink/?linkid=870924
Comentario:
    9</t>
      </text>
    </comment>
    <comment ref="G46" authorId="1" shapeId="0" xr:uid="{4BB1F534-21B6-41A5-AB96-C49958E3D24F}">
      <text>
        <r>
          <rPr>
            <b/>
            <sz val="9"/>
            <color indexed="81"/>
            <rFont val="Tahoma"/>
            <family val="2"/>
          </rPr>
          <t>REGULACION:</t>
        </r>
        <r>
          <rPr>
            <sz val="9"/>
            <color indexed="81"/>
            <rFont val="Tahoma"/>
            <family val="2"/>
          </rPr>
          <t xml:space="preserve">
$4.744.382.044</t>
        </r>
      </text>
    </comment>
    <comment ref="I46" authorId="1" shapeId="0" xr:uid="{024CC58F-1BD7-4F48-988F-9A4A548087AB}">
      <text>
        <r>
          <rPr>
            <b/>
            <sz val="9"/>
            <color indexed="81"/>
            <rFont val="Tahoma"/>
            <family val="2"/>
          </rPr>
          <t>REGULACION:</t>
        </r>
        <r>
          <rPr>
            <sz val="9"/>
            <color indexed="81"/>
            <rFont val="Tahoma"/>
            <family val="2"/>
          </rPr>
          <t xml:space="preserve">
$7.488.569.554</t>
        </r>
      </text>
    </comment>
    <comment ref="K46" authorId="1" shapeId="0" xr:uid="{B55EB3F2-F088-4B7F-9F89-E55CA4D64361}">
      <text>
        <r>
          <rPr>
            <b/>
            <sz val="9"/>
            <color indexed="81"/>
            <rFont val="Tahoma"/>
            <family val="2"/>
          </rPr>
          <t>REGULACION:</t>
        </r>
        <r>
          <rPr>
            <sz val="9"/>
            <color indexed="81"/>
            <rFont val="Tahoma"/>
            <family val="2"/>
          </rPr>
          <t xml:space="preserve">
$8.955.961.457</t>
        </r>
      </text>
    </comment>
    <comment ref="M46" authorId="1" shapeId="0" xr:uid="{DBE4E13D-5EEA-4B65-B5BF-672AA8BAB933}">
      <text>
        <r>
          <rPr>
            <b/>
            <sz val="9"/>
            <color indexed="81"/>
            <rFont val="Tahoma"/>
            <family val="2"/>
          </rPr>
          <t>REGULACION:</t>
        </r>
        <r>
          <rPr>
            <sz val="9"/>
            <color indexed="81"/>
            <rFont val="Tahoma"/>
            <family val="2"/>
          </rPr>
          <t xml:space="preserve">
$10.909.180.923</t>
        </r>
      </text>
    </comment>
    <comment ref="G47" authorId="1" shapeId="0" xr:uid="{3629F0D6-B5A0-4C63-A0D1-09997B2801BD}">
      <text>
        <r>
          <rPr>
            <b/>
            <sz val="9"/>
            <color indexed="81"/>
            <rFont val="Tahoma"/>
            <family val="2"/>
          </rPr>
          <t>REGULACION:</t>
        </r>
        <r>
          <rPr>
            <sz val="9"/>
            <color indexed="81"/>
            <rFont val="Tahoma"/>
            <family val="2"/>
          </rPr>
          <t xml:space="preserve">
$5.042.852.736</t>
        </r>
      </text>
    </comment>
    <comment ref="I47" authorId="1" shapeId="0" xr:uid="{E41086C5-3D3B-42B7-8699-C0C9F9A64300}">
      <text>
        <r>
          <rPr>
            <b/>
            <sz val="9"/>
            <color indexed="81"/>
            <rFont val="Tahoma"/>
            <family val="2"/>
          </rPr>
          <t>REGULACION:</t>
        </r>
        <r>
          <rPr>
            <sz val="9"/>
            <color indexed="81"/>
            <rFont val="Tahoma"/>
            <family val="2"/>
          </rPr>
          <t xml:space="preserve">
$5.351.183.232</t>
        </r>
      </text>
    </comment>
    <comment ref="K47" authorId="1" shapeId="0" xr:uid="{7C13D4EA-8737-412E-AD69-8FECB769A0B9}">
      <text>
        <r>
          <rPr>
            <b/>
            <sz val="9"/>
            <color indexed="81"/>
            <rFont val="Tahoma"/>
            <family val="2"/>
          </rPr>
          <t>REGULACION:</t>
        </r>
        <r>
          <rPr>
            <sz val="9"/>
            <color indexed="81"/>
            <rFont val="Tahoma"/>
            <family val="2"/>
          </rPr>
          <t xml:space="preserve">
$11.016.185.101</t>
        </r>
      </text>
    </comment>
    <comment ref="M47" authorId="1" shapeId="0" xr:uid="{B859B92E-48CB-42EE-885F-E1B7A824D6A7}">
      <text>
        <r>
          <rPr>
            <b/>
            <sz val="9"/>
            <color indexed="81"/>
            <rFont val="Tahoma"/>
            <family val="2"/>
          </rPr>
          <t>REGULACION:</t>
        </r>
        <r>
          <rPr>
            <sz val="9"/>
            <color indexed="81"/>
            <rFont val="Tahoma"/>
            <family val="2"/>
          </rPr>
          <t xml:space="preserve">
$14.075.223.303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REGULACION</author>
    <author>tc={13FCF9A6-42D0-4D2A-BC3D-1EF9E83342D6}</author>
    <author>JEFE CARTERA</author>
    <author>tc={99762C6A-9525-44E8-A9CB-5723E69654CB}</author>
    <author>tc={D0040690-1013-4211-92CE-09F1E5499C25}</author>
    <author>tc={2909B06C-FCC4-4E3F-BD05-29FB92FE990D}</author>
    <author>tc={CCC792FF-1581-49EE-A5C6-CB0F0D22F798}</author>
    <author>tc={B58D0C9A-6AC4-4156-AB73-C6F31037D2AF}</author>
    <author>tc={32602CC6-4A3F-41BB-83AF-5840276EC984}</author>
    <author>tc={A7DDF1AF-4B6B-4B10-8664-0A9DF3D26401}</author>
    <author>tc={79BBB43F-4687-43F8-8832-CFBF9606572F}</author>
    <author>tc={4671C91A-7193-4002-ADBB-8A3C4EAAFA3F}</author>
    <author>tc={3FC16F69-3F7A-4DA1-AA9C-2984CE423E84}</author>
    <author>tc={7E333A03-E40D-4E83-B83F-62B908BCB926}</author>
    <author>tc={970C7D71-544C-4217-BBC6-DA4EC054912A}</author>
    <author>tc={6EBB253D-AEEB-4953-AFF4-2C1C19408421}</author>
    <author>tc={75493CEF-A944-4D9B-838C-FC06F00B34D1}</author>
    <author>tc={2777B18E-BC6F-4AEB-80F2-EAC9F0288593}</author>
    <author>tc={C6E05AFB-DEFA-464D-9766-C77CC6A40FD0}</author>
    <author>tc={6D567A51-C811-4753-8FF2-DFD506BC6E5C}</author>
    <author>tc={0115523D-8D31-469B-A128-F0A383BED92D}</author>
    <author>tc={5A26E599-7011-44E7-AE68-1DD88F2E75E8}</author>
    <author>tc={F685BF79-BFE4-4E85-88F9-125ADB1A1EDF}</author>
    <author>tc={519D40F4-A0D5-453B-884E-8B2796296494}</author>
    <author>tc={55641481-DA6B-4A04-B45A-C2CDCE57CD28}</author>
    <author>tc={CC616FD7-6ED2-4256-A20E-6E40AE2B861D}</author>
    <author>tc={0C61811D-DBCF-44F3-A25C-2FD812D1F1BF}</author>
    <author>tc={3BFB89C2-AAB5-40EB-B861-85166AB61D7F}</author>
    <author>tc={2DDEBA0E-3AA6-4888-890A-B0883429F12C}</author>
    <author>tc={388A8A71-43F6-45CB-A668-9EA908F99F85}</author>
  </authors>
  <commentList>
    <comment ref="M2" authorId="0" shapeId="0" xr:uid="{7060F706-9041-45E1-AF5E-3DEE9F9D3436}">
      <text>
        <r>
          <rPr>
            <b/>
            <sz val="9"/>
            <color indexed="81"/>
            <rFont val="Tahoma"/>
            <family val="2"/>
          </rPr>
          <t>REGULACION:</t>
        </r>
        <r>
          <rPr>
            <sz val="9"/>
            <color indexed="81"/>
            <rFont val="Tahoma"/>
            <family val="2"/>
          </rPr>
          <t xml:space="preserve">
Ver plantilla de presupuesto.</t>
        </r>
      </text>
    </comment>
    <comment ref="N2" authorId="0" shapeId="0" xr:uid="{B5627640-96F3-4761-87B1-79C0BBF97388}">
      <text>
        <r>
          <rPr>
            <b/>
            <sz val="9"/>
            <color indexed="81"/>
            <rFont val="Tahoma"/>
            <family val="2"/>
          </rPr>
          <t>REGULACION:</t>
        </r>
        <r>
          <rPr>
            <sz val="9"/>
            <color indexed="81"/>
            <rFont val="Tahoma"/>
            <family val="2"/>
          </rPr>
          <t xml:space="preserve">
Ver plantilla de presupuesto.</t>
        </r>
      </text>
    </comment>
    <comment ref="I5" authorId="1" shapeId="0" xr:uid="{13FCF9A6-42D0-4D2A-BC3D-1EF9E83342D6}">
      <text>
        <t>[Comentario encadenado]
Su versión de Excel le permite leer este comentario encadenado; sin embargo, las ediciones que se apliquen se quitarán si el archivo se abre en una versión más reciente de Excel. Más información: https://go.microsoft.com/fwlink/?linkid=870924
Comentario:
    Cual es el publico objetivo al que se le envían los mensajes.
Cual es el impacto en el recaudo corriente de los mensajes enviados.
Cual es el costo de utilizar este mecanismo.</t>
      </text>
    </comment>
    <comment ref="J5" authorId="2" shapeId="0" xr:uid="{E9B497BF-6F68-4130-8312-AD73886113D8}">
      <text>
        <r>
          <rPr>
            <b/>
            <sz val="9"/>
            <color indexed="81"/>
            <rFont val="Tahoma"/>
            <family val="2"/>
          </rPr>
          <t>JEFE CARTERA:</t>
        </r>
        <r>
          <rPr>
            <sz val="9"/>
            <color indexed="81"/>
            <rFont val="Tahoma"/>
            <family val="2"/>
          </rPr>
          <t xml:space="preserve">
De enero a diciembre se proyecta enviar 17.000 Mensajes a los usuarios.</t>
        </r>
      </text>
    </comment>
    <comment ref="I7" authorId="3" shapeId="0" xr:uid="{99762C6A-9525-44E8-A9CB-5723E69654CB}">
      <text>
        <t>[Comentario encadenado]
Su versión de Excel le permite leer este comentario encadenado; sin embargo, las ediciones que se apliquen se quitarán si el archivo se abre en una versión más reciente de Excel. Más información: https://go.microsoft.com/fwlink/?linkid=870924
Comentario:
    Cual es el publico objetivo al que se le envían los mensajes.
Cual es el impacto en el recaudo corriente de los mensajes enviados.
Cual es el costo de utilizar este mecanismo.</t>
      </text>
    </comment>
    <comment ref="D10" authorId="0" shapeId="0" xr:uid="{1A6BBEB0-EC9D-4C65-A1DF-EAD0E677E4CF}">
      <text>
        <r>
          <rPr>
            <b/>
            <sz val="9"/>
            <color indexed="81"/>
            <rFont val="Tahoma"/>
            <family val="2"/>
          </rPr>
          <t>REGULACION:</t>
        </r>
        <r>
          <rPr>
            <sz val="9"/>
            <color indexed="81"/>
            <rFont val="Tahoma"/>
            <family val="2"/>
          </rPr>
          <t xml:space="preserve">
$1.800.000.000 Mensuales </t>
        </r>
      </text>
    </comment>
    <comment ref="I12" authorId="4" shapeId="0" xr:uid="{D0040690-1013-4211-92CE-09F1E5499C25}">
      <text>
        <t>[Comentario encadenado]
Su versión de Excel le permite leer este comentario encadenado; sin embargo, las ediciones que se apliquen se quitarán si el archivo se abre en una versión más reciente de Excel. Más información: https://go.microsoft.com/fwlink/?linkid=870924
Comentario:
    Incrementar el recaudo  mensual de cartera en $300.000.000 equivalente al 158% del valor recaudado en promedio a la fecha.</t>
      </text>
    </comment>
    <comment ref="D16" authorId="0" shapeId="0" xr:uid="{FFB7FA99-7F65-49C1-BDF7-77D692D0604F}">
      <text>
        <r>
          <rPr>
            <b/>
            <sz val="9"/>
            <color indexed="81"/>
            <rFont val="Tahoma"/>
            <family val="2"/>
          </rPr>
          <t>REGULACION:</t>
        </r>
        <r>
          <rPr>
            <sz val="9"/>
            <color indexed="81"/>
            <rFont val="Tahoma"/>
            <family val="2"/>
          </rPr>
          <t xml:space="preserve">
Este número nos indican fue ajustado en presupuesto.</t>
        </r>
      </text>
    </comment>
    <comment ref="I22" authorId="5" shapeId="0" xr:uid="{2909B06C-FCC4-4E3F-BD05-29FB92FE990D}">
      <text>
        <t>[Comentario encadenado]
Su versión de Excel le permite leer este comentario encadenado; sin embargo, las ediciones que se apliquen se quitarán si el archivo se abre en una versión más reciente de Excel. Más información: https://go.microsoft.com/fwlink/?linkid=870924
Comentario:
    Encuestas de percepción post-socialización. 
Respuesta:
    Porcentaje de comunidades que expresan comprensión y aceptación del proyecto después de las sensibilizaciones. 
Respuesta:
    Número de socializaciones realizadas</t>
      </text>
    </comment>
    <comment ref="I23" authorId="6" shapeId="0" xr:uid="{CCC792FF-1581-49EE-A5C6-CB0F0D22F798}">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Registro de casos y fichas de cierre. 
Respuesta:
    Porcentaje de conflictos gestionados por el área que son resueltos satisfactoriamente en primer nivel (sin escalar). 
Respuesta:
    Conflictos evitados, evidencia: Actas</t>
      </text>
    </comment>
    <comment ref="I24" authorId="7" shapeId="0" xr:uid="{B58D0C9A-6AC4-4156-AB73-C6F31037D2AF}">
      <text>
        <t>[Comentario encadenado]
Su versión de Excel le permite leer este comentario encadenado; sin embargo, las ediciones que se apliquen se quitarán si el archivo se abre en una versión más reciente de Excel. Más información: https://go.microsoft.com/fwlink/?linkid=870924
Comentario:
    Formatos de evaluación post-evento o encuestas breves. 
Respuesta:
    Porcentaje de participantes en espacios de diálogo que califican positivamente (≥4/5) la gestión y disposición de la entidad. 
Respuesta:
    Evidencia: Actas de mesas de dialogo.</t>
      </text>
    </comment>
    <comment ref="I25" authorId="8" shapeId="0" xr:uid="{32602CC6-4A3F-41BB-83AF-5840276EC984}">
      <text>
        <t>[Comentario encadenado]
Su versión de Excel le permite leer este comentario encadenado; sin embargo, las ediciones que se apliquen se quitarán si el archivo se abre en una versión más reciente de Excel. Más información: https://go.microsoft.com/fwlink/?linkid=870924
Comentario:
    Seguimiento educativo (encuesta o verificación en campo). 
Respuesta:
    Porcentaje de personas capacitadas que adoptan buenas prácticas de uso del agua y manejo del alcantarillado. 
Respuesta:
    Jornada ejecutadas</t>
      </text>
    </comment>
    <comment ref="I35" authorId="9" shapeId="0" xr:uid="{A7DDF1AF-4B6B-4B10-8664-0A9DF3D2640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Mide el cumplimiento en la elaboración y entrega de reportes técnicos requeridos.
Respuesta:
    `si, medimos  días de trabajo vs entrega de informe  </t>
      </text>
    </comment>
    <comment ref="I36" authorId="10" shapeId="0" xr:uid="{79BBB43F-4687-43F8-8832-CFBF9606572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(Requerimientos enviados / Total de incumplimientos detectados) × 100 
Respuesta:
    Si, toda observación o fayas evidenciada por los supervisores el área debe reportar al prestador  </t>
      </text>
    </comment>
    <comment ref="D38" authorId="11" shapeId="0" xr:uid="{4671C91A-7193-4002-ADBB-8A3C4EAAFA3F}">
      <text>
        <t>[Comentario encadenado]
Su versión de Excel le permite leer este comentario encadenado; sin embargo, las ediciones que se apliquen se quitarán si el archivo se abre en una versión más reciente de Excel. Más información: https://go.microsoft.com/fwlink/?linkid=870924
Comentario:
    15% de la facturación mensual de Atesa</t>
      </text>
    </comment>
    <comment ref="D39" authorId="12" shapeId="0" xr:uid="{3FC16F69-3F7A-4DA1-AA9C-2984CE423E84}">
      <text>
        <t>[Comentario encadenado]
Su versión de Excel le permite leer este comentario encadenado; sin embargo, las ediciones que se apliquen se quitarán si el archivo se abre en una versión más reciente de Excel. Más información: https://go.microsoft.com/fwlink/?linkid=870924
Comentario:
    2025 = 2.187 ton</t>
      </text>
    </comment>
    <comment ref="D41" authorId="13" shapeId="0" xr:uid="{7E333A03-E40D-4E83-B83F-62B908BCB926}">
      <text>
        <t>[Comentario encadenado]
Su versión de Excel le permite leer este comentario encadenado; sin embargo, las ediciones que se apliquen se quitarán si el archivo se abre en una versión más reciente de Excel. Más información: https://go.microsoft.com/fwlink/?linkid=870924
Comentario:
    2025= 12 Ton</t>
      </text>
    </comment>
    <comment ref="I46" authorId="14" shapeId="0" xr:uid="{970C7D71-544C-4217-BBC6-DA4EC054912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Conteo total de servicios prestados por tipo (RCD, vegetal, inservible) </t>
      </text>
    </comment>
    <comment ref="H104" authorId="15" shapeId="0" xr:uid="{6EBB253D-AEEB-4953-AFF4-2C1C19408421}">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Análisis de titulares y fake news
Se presentan noticias reales y falsas.
Los participantes deben:
Verificar fuentes
Detectar sesgos
Analizar imágenes y lenguaje
Respuesta:
    Reflexión final: cómo los medios pueden visibilizar realidades o sesgarlas. 
Respuesta:
    Simulación de programa de radio
Los participantes crean un programa radial sobre un tema (por ejemplo, cuidado del agua).
Viven la experiencia de:
Investigar
Escribir guion
Hacer entrevistas
Grabar y editar
Aprenden: cómo se construye la información y cómo se influye en la audiencia.
</t>
      </text>
    </comment>
    <comment ref="H113" authorId="16" shapeId="0" xr:uid="{75493CEF-A944-4D9B-838C-FC06F00B34D1}">
      <text>
        <t>[Comentario encadenado]
Su versión de Excel le permite leer este comentario encadenado; sin embargo, las ediciones que se apliquen se quitarán si el archivo se abre en una versión más reciente de Excel. Más información: https://go.microsoft.com/fwlink/?linkid=870924
Comentario:
    Un vocero (gerente, director, jefe de área, experto técnico) atiende varios espacios como:
Entrevista en emisora radial local
Declaraciones para un noticiero de TV
Nota para un periódico
Entrevista en un medio digital
Participación en un programa en vivo</t>
      </text>
    </comment>
    <comment ref="C116" authorId="17" shapeId="0" xr:uid="{2777B18E-BC6F-4AEB-80F2-EAC9F0288593}">
      <text>
        <t>[Comentario encadenado]
Su versión de Excel le permite leer este comentario encadenado; sin embargo, las ediciones que se apliquen se quitarán si el archivo se abre en una versión más reciente de Excel. Más información: https://go.microsoft.com/fwlink/?linkid=870924
Comentario:
    Implica que la entidad no debe incurrir en el cumplimiento inmediato de una orden del juez.</t>
      </text>
    </comment>
    <comment ref="D194" authorId="18" shapeId="0" xr:uid="{C6E05AFB-DEFA-464D-9766-C77CC6A40FD0}">
      <text>
        <t>[Comentario encadenado]
Su versión de Excel le permite leer este comentario encadenado; sin embargo, las ediciones que se apliquen se quitarán si el archivo se abre en una versión más reciente de Excel. Más información: https://go.microsoft.com/fwlink/?linkid=870924
Comentario:
    Cumplir con el 60% de las cuentas por pagar acordes a los lineamientos definidos en la política de pago. (Pagos a tiempo)</t>
      </text>
    </comment>
    <comment ref="I194" authorId="19" shapeId="0" xr:uid="{6D567A51-C811-4753-8FF2-DFD506BC6E5C}">
      <text>
        <t>[Comentario encadenado]
Su versión de Excel le permite leer este comentario encadenado; sin embargo, las ediciones que se apliquen se quitarán si el archivo se abre en una versión más reciente de Excel. Más información: https://go.microsoft.com/fwlink/?linkid=870924
Comentario:
    1. corte Corte de cuentas por pagar = diciembre (2025) vigencia anterior hasta febrero de vigencia actual (2026)  versus los pagos realizados en el 1er trimestre corte “enero a marzo vigencia actual 2026”</t>
      </text>
    </comment>
    <comment ref="D199" authorId="20" shapeId="0" xr:uid="{0115523D-8D31-469B-A128-F0A383BED92D}">
      <text>
        <t>[Comentario encadenado]
Su versión de Excel le permite leer este comentario encadenado; sin embargo, las ediciones que se apliquen se quitarán si el archivo se abre en una versión más reciente de Excel. Más información: https://go.microsoft.com/fwlink/?linkid=870924
Comentario:
    Evaluar la eficiencia en la gestión a través del cumplimiento del 90% del plan de austeridad definido para la vigencia y lograr así mejorar el control y seguimiento al flujo de caja que permita evaluar la capacidad financiera real de la empresa.</t>
      </text>
    </comment>
    <comment ref="I202" authorId="21" shapeId="0" xr:uid="{5A26E599-7011-44E7-AE68-1DD88F2E75E8}">
      <text>
        <t>[Comentario encadenado]
Su versión de Excel le permite leer este comentario encadenado; sin embargo, las ediciones que se apliquen se quitarán si el archivo se abre en una versión más reciente de Excel. Más información: https://go.microsoft.com/fwlink/?linkid=870924
Comentario:
    Emitir reportes mensuales</t>
      </text>
    </comment>
    <comment ref="I203" authorId="22" shapeId="0" xr:uid="{F685BF79-BFE4-4E85-88F9-125ADB1A1EDF}">
      <text>
        <t>[Comentario encadenado]
Su versión de Excel le permite leer este comentario encadenado; sin embargo, las ediciones que se apliquen se quitarán si el archivo se abre en una versión más reciente de Excel. Más información: https://go.microsoft.com/fwlink/?linkid=870924
Comentario:
    Realizar reuniones mensuales para ajustar el presupuesto (Proponer traslados y adiciones fundamentadas)</t>
      </text>
    </comment>
    <comment ref="J203" authorId="23" shapeId="0" xr:uid="{519D40F4-A0D5-453B-884E-8B2796296494}">
      <text>
        <t>[Comentario encadenado]
Su versión de Excel le permite leer este comentario encadenado; sin embargo, las ediciones que se apliquen se quitarán si el archivo se abre en una versión más reciente de Excel. Más información: https://go.microsoft.com/fwlink/?linkid=870924
Comentario:
    Si es menor a 20, 100%, entre 20 y 30, 80%, entre 30 y 40, 60%, entre 40 y 50, 40%, entre 50 y 60, 20%, mayor a 60, 0%.</t>
      </text>
    </comment>
    <comment ref="D204" authorId="24" shapeId="0" xr:uid="{55641481-DA6B-4A04-B45A-C2CDCE57CD28}">
      <text>
        <t>[Comentario encadenado]
Su versión de Excel le permite leer este comentario encadenado; sin embargo, las ediciones que se apliquen se quitarán si el archivo se abre en una versión más reciente de Excel. Más información: https://go.microsoft.com/fwlink/?linkid=870924
Comentario:
    Mejorar las condiciones locativas de la entidad para asegurar la óptima conservación, funcionalidad y seguridad de las instalaciones, mediante un enfoque preventivo, correctivo y el uso eficiente de recursos. (&gt;90%)</t>
      </text>
    </comment>
    <comment ref="H214" authorId="25" shapeId="0" xr:uid="{CC616FD7-6ED2-4256-A20E-6E40AE2B861D}">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@Andrea Carolina Montejo Orozco </t>
      </text>
    </comment>
    <comment ref="I214" authorId="26" shapeId="0" xr:uid="{0C61811D-DBCF-44F3-A25C-2FD812D1F1BF}">
      <text>
        <t>[Comentario encadenado]
Su versión de Excel le permite leer este comentario encadenado; sin embargo, las ediciones que se apliquen se quitarán si el archivo se abre en una versión más reciente de Excel. Más información: https://go.microsoft.com/fwlink/?linkid=870924
Comentario:
    Llevar registros de todas las actividades de bienestar e incentivos realizadas, y contar con información sistematizada sobre número de asistentes y servidores que participaron en las actividades, incluyendo familiares.</t>
      </text>
    </comment>
    <comment ref="C216" authorId="27" shapeId="0" xr:uid="{3BFB89C2-AAB5-40EB-B861-85166AB61D7F}">
      <text>
        <t>[Comentario encadenado]
Su versión de Excel le permite leer este comentario encadenado; sin embargo, las ediciones que se apliquen se quitarán si el archivo se abre en una versión más reciente de Excel. Más información: https://go.microsoft.com/fwlink/?linkid=870924
Comentario:
    Índice de disminución de quejas disciplinarias contra servidores públicos de la ESSMAR E.S.P.</t>
      </text>
    </comment>
    <comment ref="U226" authorId="28" shapeId="0" xr:uid="{2DDEBA0E-3AA6-4888-890A-B0883429F12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Mary, por favor ayúdame a consultar cuantas capacitaciones, fechas y temas destinadas a Gestión Documental están registradas en el Plan Institucional de Capacitación.
Se necesita para registrarlo en el PINAR.
@Maria Isabel Henriquez Nuñez </t>
      </text>
    </comment>
    <comment ref="C261" authorId="29" shapeId="0" xr:uid="{388A8A71-43F6-45CB-A668-9EA908F99F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(Reportes enviados dentro del plazo / Total de reportes esperados) × 100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tc={42F91E9B-E146-4BC1-B5E5-B24778159913}</author>
    <author>tc={6209F8B0-DE2C-4BCF-A857-D6FAF022A8BF}</author>
    <author>tc={BD1AFD17-F78A-4625-B0E4-D0E1B159283F}</author>
    <author>tc={C4915589-AB66-42F0-A96F-D0B4E4791FEA}</author>
    <author>tc={C20A70A1-884D-4F2A-8D56-E2E81956E6BE}</author>
    <author>tc={075EFC34-5929-454A-8E28-09D3725A31E0}</author>
    <author>tc={EA08EEAE-CE4F-4438-9BD8-873B41C347E8}</author>
    <author>tc={A2E02AAE-A957-47E8-9001-B9496A2577A3}</author>
    <author>tc={8F930F70-C68B-4B11-ABD9-C2D64A760E4C}</author>
    <author>tc={14662A87-9E55-4CD8-8DBD-4B7A1467F17B}</author>
    <author>tc={33EFAC86-6425-4BB1-A00C-97C46E2F476F}</author>
    <author>tc={48A012CB-1664-4A6D-BF5E-364CDEB47E16}</author>
    <author>tc={8BC0B0A1-33F3-44D5-BBA5-23AE500A20F7}</author>
    <author>tc={758A9F0B-791C-424E-B87A-B69E6D0CE4D5}</author>
    <author>tc={B35F11D3-F288-42D2-A0BC-5B2D82368AAC}</author>
    <author>tc={7A9B3ECC-56A5-4DC6-8D06-DFF51AB0BDDE}</author>
    <author>tc={1EEC737F-7EA5-41E9-B4AA-8B74A73A0571}</author>
    <author>tc={DFB0352A-CA4E-4E6F-9C4D-3E031008902A}</author>
    <author>tc={9BDA92FC-90F0-4B83-9264-4F7DB35B990B}</author>
    <author>tc={B7980906-DEAA-4D39-8FCE-78177D2A5077}</author>
  </authors>
  <commentList>
    <comment ref="B5" authorId="0" shapeId="0" xr:uid="{42F91E9B-E146-4BC1-B5E5-B24778159913}">
      <text>
        <t>[Comentario encadenado]
Su versión de Excel le permite leer este comentario encadenado; sin embargo, las ediciones que se apliquen se quitarán si el archivo se abre en una versión más reciente de Excel. Más información: https://go.microsoft.com/fwlink/?linkid=870924
Comentario:
    Se recomienda modificar por # de PQRS que se resuelven en 2da instancia.</t>
      </text>
    </comment>
    <comment ref="B6" authorId="1" shapeId="0" xr:uid="{6209F8B0-DE2C-4BCF-A857-D6FAF022A8BF}">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 + B + C + D) / 4 
Respuesta:
    Encuestas de percepción, registros de gestión social, reportes de seguimiento educativo. 
Respuesta:
    Coordinación de Gestión Social </t>
      </text>
    </comment>
    <comment ref="B7" authorId="2" shapeId="0" xr:uid="{BD1AFD17-F78A-4625-B0E4-D0E1B159283F}">
      <text>
        <t>[Comentario encadenado]
Su versión de Excel le permite leer este comentario encadenado; sin embargo, las ediciones que se apliquen se quitarán si el archivo se abre en una versión más reciente de Excel. Más información: https://go.microsoft.com/fwlink/?linkid=870924
Comentario:
    Hace falta definir mayor número de indicadores de productos, relacionados con fortalecer al equipo de atención al usuario y mejorar o mantener la calidad de la atención.</t>
      </text>
    </comment>
    <comment ref="B8" authorId="3" shapeId="0" xr:uid="{C4915589-AB66-42F0-A96F-D0B4E4791FE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(Acciones correctivas efectivas / Total de requerimientos) × 100
Respuesta:
    ¿Qué cuenta como "acción correctiva efectiva"?
Debe cumplir tres criterios:
Implementada: El prestador realizó la acción.
Verificada: La supervisión la revisó en campo o documentalmente.
Con impacto: Corrigió o mejoró el aspecto señalado.
Respuesta:
    Medir si la supervisión genera mejoras reales.
Historial de hallazgos y observaciones
Tener trazabilidad: qué observaste, qué pediste, qué se corrigió.
Matriz de seguimiento a recomendaciones
Que incluya fecha de emisión, fecha de respuesta, verificación y estado.
Criterios claros de cumplimiento
Define cuándo una recomendación se considera realmente "cumplida" y con impacto.
Validación en campo o documental
No solo basta con que el prestador diga que lo corrigió: debe evidenciarse.
</t>
      </text>
    </comment>
    <comment ref="B9" authorId="4" shapeId="0" xr:uid="{C20A70A1-884D-4F2A-8D56-E2E81956E6BE}">
      <text>
        <t>[Comentario encadenado]
Su versión de Excel le permite leer este comentario encadenado; sin embargo, las ediciones que se apliquen se quitarán si el archivo se abre en una versión más reciente de Excel. Más información: https://go.microsoft.com/fwlink/?linkid=870924
Comentario:
    Recaudo efectivo del 15% sobre la facturación del prestador</t>
      </text>
    </comment>
    <comment ref="B10" authorId="5" shapeId="0" xr:uid="{075EFC34-5929-454A-8E28-09D3725A31E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Total de residuos pesados que fueron aprovechados
Respuesta:
    Si, se soporta este ítems con evidencia en la actividad del pesaje del material   </t>
      </text>
    </comment>
    <comment ref="B12" authorId="6" shapeId="0" xr:uid="{EA08EEAE-CE4F-4438-9BD8-873B41C347E8}">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Total ventas servicios complementarios ($) 
Respuesta:
    (Ingresos facturados por servicios complementarios / Meta de ingresos) × 100 </t>
      </text>
    </comment>
    <comment ref="B13" authorId="7" shapeId="0" xr:uid="{A2E02AAE-A957-47E8-9001-B9496A2577A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(Clientes atendidos / Clientes potenciales en la ciudad) × 100 </t>
      </text>
    </comment>
    <comment ref="B14" authorId="8" shapeId="0" xr:uid="{8F930F70-C68B-4B11-ABD9-C2D64A760E4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[(Ingresos - Costos directos) / Ingresos] × 100 </t>
      </text>
    </comment>
    <comment ref="B15" authorId="9" shapeId="0" xr:uid="{14662A87-9E55-4CD8-8DBD-4B7A1467F17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(Horas de uso efectivo de maquinaria y personal / Horas disponibles de capacidad) × 100 </t>
      </text>
    </comment>
    <comment ref="B21" authorId="10" shapeId="0" xr:uid="{33EFAC86-6425-4BB1-A00C-97C46E2F476F}">
      <text>
        <t>[Comentario encadenado]
Su versión de Excel le permite leer este comentario encadenado; sin embargo, las ediciones que se apliquen se quitarán si el archivo se abre en una versión más reciente de Excel. Más información: https://go.microsoft.com/fwlink/?linkid=870924
Comentario:
    El índice inicia desde la autorización de inicio hasta la aceptación de la oferta.</t>
      </text>
    </comment>
    <comment ref="B25" authorId="11" shapeId="0" xr:uid="{48A012CB-1664-4A6D-BF5E-364CDEB47E16}">
      <text>
        <t>[Comentario encadenado]
Su versión de Excel le permite leer este comentario encadenado; sin embargo, las ediciones que se apliquen se quitarán si el archivo se abre en una versión más reciente de Excel. Más información: https://go.microsoft.com/fwlink/?linkid=870924
Comentario:
    Menor de 9.43, 100%, entre 9.43 y 10.5, 90%, entre 10.5 y 11.5, 80%, entre 11.5 y 12.5, 60%, entre 12.5 y 13.5, 40%, entre 13.5 y 14.5, 20%, entre 14.5 y 15.5, 0%</t>
      </text>
    </comment>
    <comment ref="B26" authorId="12" shapeId="0" xr:uid="{8BC0B0A1-33F3-44D5-BBA5-23AE500A20F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Menor de 1, 100%, entre 1 y 1.2, 90%, entre 1.2 y 1.4, 80%, entre 1.4 y 1.6, 60%, entre 1.6 y 1.8, 40%, entre 1.8 y 2, 20%, mayor de 2, 0
</t>
      </text>
    </comment>
    <comment ref="B37" authorId="13" shapeId="0" xr:uid="{758A9F0B-791C-424E-B87A-B69E6D0CE4D5}">
      <text>
        <t>[Comentario encadenado]
Su versión de Excel le permite leer este comentario encadenado; sin embargo, las ediciones que se apliquen se quitarán si el archivo se abre en una versión más reciente de Excel. Más información: https://go.microsoft.com/fwlink/?linkid=870924
Comentario:
    % de pagos realizados en fecha
(Pagos a tiempo / Total pagos) × 100
Tiempo promedio de pago a proveedores (Días entre recepción de factura y pago)</t>
      </text>
    </comment>
    <comment ref="B39" authorId="14" shapeId="0" xr:uid="{B35F11D3-F288-42D2-A0BC-5B2D82368AAC}">
      <text>
        <t>[Comentario encadenado]
Su versión de Excel le permite leer este comentario encadenado; sin embargo, las ediciones que se apliquen se quitarán si el archivo se abre en una versión más reciente de Excel. Más información: https://go.microsoft.com/fwlink/?linkid=870924
Comentario:
    Mayor al 60, 100%, entre 55 y 60, 90% entre 50 y 55, 80%, entre 45 y 50, 70%, entre 40 y 45, 60%, entre 35 y 40, 50%, menor de 35, 0%</t>
      </text>
    </comment>
    <comment ref="B49" authorId="15" shapeId="0" xr:uid="{7A9B3ECC-56A5-4DC6-8D06-DFF51AB0BDDE}">
      <text>
        <t>[Comentario encadenado]
Su versión de Excel le permite leer este comentario encadenado; sin embargo, las ediciones que se apliquen se quitarán si el archivo se abre en una versión más reciente de Excel. Más información: https://go.microsoft.com/fwlink/?linkid=870924
Comentario:
    Índice de disminución de quejas disciplinarias contra servidores públicos de la ESSMAR E.S.P.</t>
      </text>
    </comment>
    <comment ref="B50" authorId="16" shapeId="0" xr:uid="{1EEC737F-7EA5-41E9-B4AA-8B74A73A0571}">
      <text>
        <t>[Comentario encadenado]
Su versión de Excel le permite leer este comentario encadenado; sin embargo, las ediciones que se apliquen se quitarán si el archivo se abre en una versión más reciente de Excel. Más información: https://go.microsoft.com/fwlink/?linkid=870924
Comentario:
    Objetivo: Medir el nivel de eficiencia en la implementación de la Política Cero Papel en la entidad , mediante el cumplimiento de acciones orientadas a la reducción del uso del papel, y adopción de herramientas tecnológicas.
Respuesta:
    Fórmula: 100 - (Consumo actual de papel/consumo inicial de papel * 100)</t>
      </text>
    </comment>
    <comment ref="B51" authorId="17" shapeId="0" xr:uid="{DFB0352A-CA4E-4E6F-9C4D-3E031008902A}">
      <text>
        <t>[Comentario encadenado]
Su versión de Excel le permite leer este comentario encadenado; sin embargo, las ediciones que se apliquen se quitarán si el archivo se abre en una versión más reciente de Excel. Más información: https://go.microsoft.com/fwlink/?linkid=870924
Comentario:
    Objetivo: Medir el nivel de cumplimiento de criterios establecidos para la organización y el acceso a la información en los archivo de gestión de las dependencias de la ESSMAR E.S.P.
Respuesta:
    Fórmula: (Sumatoria porcentaje de cumplimiento por area / total de áreas evaluadas)*100</t>
      </text>
    </comment>
    <comment ref="B52" authorId="18" shapeId="0" xr:uid="{9BDA92FC-90F0-4B83-9264-4F7DB35B990B}">
      <text>
        <t>[Comentario encadenado]
Su versión de Excel le permite leer este comentario encadenado; sin embargo, las ediciones que se apliquen se quitarán si el archivo se abre en una versión más reciente de Excel. Más información: https://go.microsoft.com/fwlink/?linkid=870924
Comentario:
    Objetivo: Medir el avance efectivo de la planificación archivística institucional conforme al Plan Institucional de Archivos.
Respuesta:
    Fórmula: (# actividades ejecutadas/# actividades programadas)/100</t>
      </text>
    </comment>
    <comment ref="B55" authorId="19" shapeId="0" xr:uid="{B7980906-DEAA-4D39-8FCE-78177D2A5077}">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(Reportes enviados dentro del plazo / Total de reportes esperados) × 100 </t>
      </text>
    </comment>
  </commentList>
</comments>
</file>

<file path=xl/sharedStrings.xml><?xml version="1.0" encoding="utf-8"?>
<sst xmlns="http://schemas.openxmlformats.org/spreadsheetml/2006/main" count="4198" uniqueCount="1364">
  <si>
    <t>Dependencia</t>
  </si>
  <si>
    <t>Periodo</t>
  </si>
  <si>
    <t>Perspectiva</t>
  </si>
  <si>
    <t>Obj Estra</t>
  </si>
  <si>
    <t>Indicador</t>
  </si>
  <si>
    <t>LB 2023</t>
  </si>
  <si>
    <t>META 2024</t>
  </si>
  <si>
    <t>RES 2024</t>
  </si>
  <si>
    <t>META 2025</t>
  </si>
  <si>
    <t>RES 2025</t>
  </si>
  <si>
    <t>META 2026</t>
  </si>
  <si>
    <t>RES 2026</t>
  </si>
  <si>
    <t>META 2027</t>
  </si>
  <si>
    <t>RES 2027</t>
  </si>
  <si>
    <t>Comercial</t>
  </si>
  <si>
    <t>Anual</t>
  </si>
  <si>
    <t>Generación de valor</t>
  </si>
  <si>
    <t>Incrementar ingresos</t>
  </si>
  <si>
    <t xml:space="preserve"> Eficiencia de recaudo corriente</t>
  </si>
  <si>
    <t>Este indicador se mide con los datos que se cargan al SUI en el tablero de PGR. Formato IUS</t>
  </si>
  <si>
    <t xml:space="preserve"> Índice de recuperación de cartera</t>
  </si>
  <si>
    <t>Aseo</t>
  </si>
  <si>
    <t>Recaudo efectivo de Aseo</t>
  </si>
  <si>
    <t>NA</t>
  </si>
  <si>
    <t>Actividades Complementarias</t>
  </si>
  <si>
    <t>Ingresos generados por venta de servicios complementarios.</t>
  </si>
  <si>
    <t>Participación de mercado local en servicios complementarios</t>
  </si>
  <si>
    <t>&gt;10%</t>
  </si>
  <si>
    <t>Proyectos y Sostenibilidad</t>
  </si>
  <si>
    <t>Acreditación del Laboratorio de Medidores</t>
  </si>
  <si>
    <t>Acreditación del Laboratorio de Calidad</t>
  </si>
  <si>
    <t>Optimizar costos operativos y funcionales</t>
  </si>
  <si>
    <t>Rentabilidad de la unidad de AC</t>
  </si>
  <si>
    <t>Administrativa y Financiera</t>
  </si>
  <si>
    <t>Cumplimiento de pagos a tiempo (%)</t>
  </si>
  <si>
    <t>Reducción de costos operativos y gastos administrativos para fortalecimiento de la liquidez (%)</t>
  </si>
  <si>
    <t>&gt;90%</t>
  </si>
  <si>
    <t>Plan de austeridad</t>
  </si>
  <si>
    <t>Cumplimiento presupuestal (%) costos y gastos</t>
  </si>
  <si>
    <t>Confiabilidad del inventario (%)</t>
  </si>
  <si>
    <t>Jurídica y Contratación</t>
  </si>
  <si>
    <t>% de procesos judiciales fallados a favor de la empresa</t>
  </si>
  <si>
    <t>Activo total con el pasivo total (Sensibilidad Pretoma)</t>
  </si>
  <si>
    <t>Programar reunión con Lina para definir las metas del indicador con base en el 2024, teniendo en cuenta los costos y gastos efectivos y no contables.</t>
  </si>
  <si>
    <t>Es necesario validar la entrada en operación de activos del POIR.</t>
  </si>
  <si>
    <t>La meta de los activos por año.</t>
  </si>
  <si>
    <t>% de Acciones de Tutela falladas a favor de la empresa</t>
  </si>
  <si>
    <t>Gestión Documental</t>
  </si>
  <si>
    <t>Indice de eficiencia de la política Cero Papel.</t>
  </si>
  <si>
    <t>Generar equilibrio ambiental y social</t>
  </si>
  <si>
    <t>Reducción del volumen estimado de residuos sólidos en cuerpos hídricos por acción de la Dirección de Aseo.</t>
  </si>
  <si>
    <t>Cantidad de material posconsumo recuperado.</t>
  </si>
  <si>
    <t xml:space="preserve">Plan Institucional de Gestión Ambiental  </t>
  </si>
  <si>
    <t>Clientes y mercados</t>
  </si>
  <si>
    <t>Lograr relación integral con los grupos de interés</t>
  </si>
  <si>
    <t xml:space="preserve"> Tiempo promedio de respuesta a PQR (Peticiones, Quejas y Reclamos).</t>
  </si>
  <si>
    <t>&lt;14</t>
  </si>
  <si>
    <t>&lt;12</t>
  </si>
  <si>
    <t xml:space="preserve"> Aumento del nivel de confianza comunitaria hacia la empresa</t>
  </si>
  <si>
    <t>Satisfacción en la atención al cliente</t>
  </si>
  <si>
    <t>Tasa de Respuesta dentro del Plazo Legal a Solicitudes de Disponibilidad del Servicio.</t>
  </si>
  <si>
    <t>Nivel de Infraestructura en Condiciones Adecuadas de Operación</t>
  </si>
  <si>
    <t>Planeación y Regulación</t>
  </si>
  <si>
    <t>Fortalecer la transparencia institucional para aumentar la confianza de los ciudadanos</t>
  </si>
  <si>
    <t>ITA (Indice de transparencia)</t>
  </si>
  <si>
    <t>Indice de desempeño institucional</t>
  </si>
  <si>
    <t>Control Interno</t>
  </si>
  <si>
    <t>Programa Anual de Auditoría</t>
  </si>
  <si>
    <t>% de solicitudes públicas vs únicas (excluyendo OPS)</t>
  </si>
  <si>
    <t>&gt;40%</t>
  </si>
  <si>
    <t>&gt;60%</t>
  </si>
  <si>
    <t>% de procesos disciplinarios gestionados frente al # procesos recibidos en el periodo.</t>
  </si>
  <si>
    <t>Gestión Disciplinaria</t>
  </si>
  <si>
    <t>Índice de quejas disciplinarias</t>
  </si>
  <si>
    <t>Nivel de madurez del Sistema de Gestión de la Calidad</t>
  </si>
  <si>
    <t>Cumplimiento Plan de Acción Institucional</t>
  </si>
  <si>
    <t>Indice de riesgos</t>
  </si>
  <si>
    <t>Efectividad en el reporte de información al SUI</t>
  </si>
  <si>
    <t>Índice de organización y acceso a la información en los archivos de gestión</t>
  </si>
  <si>
    <t>Acueducto</t>
  </si>
  <si>
    <t>Operaciones</t>
  </si>
  <si>
    <t>Normalizar la operación de acueducto y alcantarillado.</t>
  </si>
  <si>
    <t>CONTINUIDAD</t>
  </si>
  <si>
    <t>Programar reunión con Dirceu y Paula</t>
  </si>
  <si>
    <t>IRCA</t>
  </si>
  <si>
    <t>&lt;5</t>
  </si>
  <si>
    <t>Alcantarillado</t>
  </si>
  <si>
    <t>Indice de reboses del sistema</t>
  </si>
  <si>
    <t>Indicar y metas establecidas en el tablero de indicadores de PGR.</t>
  </si>
  <si>
    <t>Muestras Analizadas en Red de Distribución según Resolución 2115/07</t>
  </si>
  <si>
    <t>Tiempo promedio de contratación SPO.</t>
  </si>
  <si>
    <t>&lt;30</t>
  </si>
  <si>
    <t>&lt;26</t>
  </si>
  <si>
    <t>Índice de Actualización del Catastro de Redes</t>
  </si>
  <si>
    <t>Índice de Actualización del Catastro de Usuarios</t>
  </si>
  <si>
    <t>Reducir las perdidas técnicas y comerciales del sistema de acueducto.</t>
  </si>
  <si>
    <t>Micromedición efectiva</t>
  </si>
  <si>
    <t>Anaxis: Calcular Micromedición Real.</t>
  </si>
  <si>
    <t>Tarifario</t>
  </si>
  <si>
    <t>IPUF</t>
  </si>
  <si>
    <t>&lt;10.37%</t>
  </si>
  <si>
    <t>&lt;9.43%</t>
  </si>
  <si>
    <t>&lt;8.56%</t>
  </si>
  <si>
    <t>Fortalecer la gestión de proyectos</t>
  </si>
  <si>
    <t>Indice de mejora en la calidad constructiva por intervención de la supervisión</t>
  </si>
  <si>
    <t>Índice de Inversiones Acumuladas de Acueducto</t>
  </si>
  <si>
    <t> 100%</t>
  </si>
  <si>
    <t>Valores 2014</t>
  </si>
  <si>
    <t>POIR Vigente</t>
  </si>
  <si>
    <t>Índice de Inversiones Acumuladas
de Alcantarillado</t>
  </si>
  <si>
    <t>Optimizar la prestación del servicio de Aseo en el distrito</t>
  </si>
  <si>
    <t>% de Recomendaciones con Acción Correctiva Efectiva</t>
  </si>
  <si>
    <t>&gt;95%</t>
  </si>
  <si>
    <t>Optimizar la operación de actividades complementarias</t>
  </si>
  <si>
    <t>Porcentaje de disponibilidad de la capacidad instalada</t>
  </si>
  <si>
    <t>Comunicaciones</t>
  </si>
  <si>
    <t>Aprendizaje y crecimiento</t>
  </si>
  <si>
    <t>Fortalecer la comunicación y competencias de los colaboradores</t>
  </si>
  <si>
    <t>Efectividad de la comunicación interna y externa</t>
  </si>
  <si>
    <t>Sin medir</t>
  </si>
  <si>
    <t>Capital Humano</t>
  </si>
  <si>
    <t>Cumplimiento del Plan Estrategico de Capital Humano</t>
  </si>
  <si>
    <t>Cumplimiento del Plan Institucional de Capacitaciones</t>
  </si>
  <si>
    <t>Cumplimiento del Plan de Bienestar e Incentivos</t>
  </si>
  <si>
    <t>Cumplimiento del Plan de Seguridad y Salud en el trabajo</t>
  </si>
  <si>
    <t>Índice de conservación documental y acceso a la información del archivo central</t>
  </si>
  <si>
    <t>TICS</t>
  </si>
  <si>
    <t>Actualizar las tecnologías de operación y de información</t>
  </si>
  <si>
    <t xml:space="preserve">Plan estratégico de Tecnologías de la Información  </t>
  </si>
  <si>
    <t xml:space="preserve">Plan de Seguridad y Privacidad de la Información </t>
  </si>
  <si>
    <t>Plan de tratamiento de Riesgos de Seguridad  de La  Información</t>
  </si>
  <si>
    <t>NOMBRE AREA</t>
  </si>
  <si>
    <t>AREA/PROCESO</t>
  </si>
  <si>
    <t>INDICADOR RESULTADO</t>
  </si>
  <si>
    <t>RESULTADO</t>
  </si>
  <si>
    <t>CUMPLIMIENTO</t>
  </si>
  <si>
    <t>ANALISIS DE RESULTADOS</t>
  </si>
  <si>
    <t>ACCIONES DE IMPACTO</t>
  </si>
  <si>
    <t>ENTREGABLE/PRODUCTO</t>
  </si>
  <si>
    <t>Resultado</t>
  </si>
  <si>
    <t>%Cumplimiento</t>
  </si>
  <si>
    <t>RECURSOS</t>
  </si>
  <si>
    <t>TIPO DE RECURSOS</t>
  </si>
  <si>
    <t>FECHA INICIO</t>
  </si>
  <si>
    <t>FECHA FIN</t>
  </si>
  <si>
    <t>T1</t>
  </si>
  <si>
    <t>T2</t>
  </si>
  <si>
    <t>T3</t>
  </si>
  <si>
    <t>T4</t>
  </si>
  <si>
    <t>NOTAS</t>
  </si>
  <si>
    <t>Gestión Comercial.</t>
  </si>
  <si>
    <t>Recaudo por usuarios al día</t>
  </si>
  <si>
    <t>N/A</t>
  </si>
  <si>
    <t>Funcionamiento</t>
  </si>
  <si>
    <t>X</t>
  </si>
  <si>
    <t>Envío de Mensajes masivos.</t>
  </si>
  <si>
    <t>Recaudo por mensajes masivos</t>
  </si>
  <si>
    <t>Envío de cartas de aviso.</t>
  </si>
  <si>
    <t>Recaudo por cartas de aviso</t>
  </si>
  <si>
    <t>Visitas de cobro persuasivo.</t>
  </si>
  <si>
    <t>Recaudo por persuasivo</t>
  </si>
  <si>
    <t>Convenios.</t>
  </si>
  <si>
    <t>Número de Convenios</t>
  </si>
  <si>
    <t>Contratación de personal temporal operativo para la suspensión, corte, reinstalación.</t>
  </si>
  <si>
    <t>Incremento de recaudo de cartera</t>
  </si>
  <si>
    <t>Gestión de cartera por convenio de colaboración.</t>
  </si>
  <si>
    <t>Suspensiones.</t>
  </si>
  <si>
    <t>Suspensiones ejecutadas</t>
  </si>
  <si>
    <t>Adquisición de medidores.</t>
  </si>
  <si>
    <t>Medidores instalados</t>
  </si>
  <si>
    <t>Contratación de personal operativo para la instalación de medidores.</t>
  </si>
  <si>
    <t>Convenio de colaboración de instalación de medidores.</t>
  </si>
  <si>
    <t>Mantenimientos preventivos</t>
  </si>
  <si>
    <t>Número de Mantenimientos realizados</t>
  </si>
  <si>
    <t>Vinculación de usuarios por proyectos nuevos</t>
  </si>
  <si>
    <t>Vinculación por nuevos suscriptores</t>
  </si>
  <si>
    <t>&lt;13 días</t>
  </si>
  <si>
    <t>Reportes periódicos de cumplimiento de tiempos de respuesta y alertas de vencimiento.</t>
  </si>
  <si>
    <t>Informe mensual PQRS</t>
  </si>
  <si>
    <t>Sensibilizaciones previas a la ejecución de proyectos o intervenciones.</t>
  </si>
  <si>
    <t>Sensibilizaciones realizadas y evaluadas a proyectos e intervenciones en las comunidades.</t>
  </si>
  <si>
    <t>Atender conflictos comunitarios y gestionar su resolución en primer nivel de atención, es decir, sin requerir de la intervención de directivos o gerente.</t>
  </si>
  <si>
    <t>Registro y cierre de casos (Atención de conflictos)</t>
  </si>
  <si>
    <t>Realizar espacios de encuentro entre la ciudadanía y los representantes de la entidad para fomentar el diálogo sobre materias de interés público.</t>
  </si>
  <si>
    <t>Mesas de diálogo evaluadas.</t>
  </si>
  <si>
    <t>Programa educativo comunitario sobre uso eficiente del agua y manejo de alcantarillado.</t>
  </si>
  <si>
    <t>Seguimiento a las jornadas de educación realizadas</t>
  </si>
  <si>
    <t>Capacitaciones al equipo de atención al usuario</t>
  </si>
  <si>
    <t>Capacitaciones internas realizadas</t>
  </si>
  <si>
    <t>Crear cronograma de asignación de rutas mensual.</t>
  </si>
  <si>
    <t>Rutas de barrido supervisadas</t>
  </si>
  <si>
    <t>Realizar las supervisiones, documentar las acciones realizadas.</t>
  </si>
  <si>
    <t>Rutas de recolección supervisadas</t>
  </si>
  <si>
    <t>Rutas de CLUS supervisadas</t>
  </si>
  <si>
    <t>Crear cronograma de asignación de turno y visita técnica.</t>
  </si>
  <si>
    <t>Rutas de disposición final supervisadas</t>
  </si>
  <si>
    <t>Realizar el informe de los eventos que se han presentado en el periodo.</t>
  </si>
  <si>
    <t>Informe mensual de supervisión.</t>
  </si>
  <si>
    <t>Reporte de las fallas al prestador y verificación de las acciones subsanadas por parte del operador.</t>
  </si>
  <si>
    <t xml:space="preserve">Requerimientos emitidos subsanados </t>
  </si>
  <si>
    <t>Realizar mesas de trabajo periódicas con el prestador para la correcta operación del servicio de Aseo.</t>
  </si>
  <si>
    <t>Mesa de trabajo operativa con el prestador Atesa</t>
  </si>
  <si>
    <t xml:space="preserve">Analizar facturación, enviar insumos técnicos al área de jurídica cuando el prestador incumpla con los tiempos establecidos en el contrato de concesión para consignar a la ESSMAR el 15% de la facturación de aseo. </t>
  </si>
  <si>
    <t>Recaudo efectivo Aseo</t>
  </si>
  <si>
    <t>15% de la facturación mensual del prestador</t>
  </si>
  <si>
    <t>Realizar Playaton</t>
  </si>
  <si>
    <r>
      <rPr>
        <b/>
        <sz val="11"/>
        <rFont val="Arial Narrow"/>
        <family val="2"/>
      </rPr>
      <t>Playatones realizadas</t>
    </r>
    <r>
      <rPr>
        <sz val="11"/>
        <rFont val="Arial Narrow"/>
        <family val="2"/>
      </rPr>
      <t xml:space="preserve">
(Informe con resultados de material aprovechables y no aprovechables)</t>
    </r>
  </si>
  <si>
    <t>Realizar Jornada de posconsumo</t>
  </si>
  <si>
    <t>Jornada de posconsumo ejecutada
(Informe del evento y cantidad en peso de material posconsumo recuperado)</t>
  </si>
  <si>
    <t>Actividades complementarias</t>
  </si>
  <si>
    <t>Realizar visitas comerciales semanales a mínimo dos (2) empresas del sector hotelero, constructor, comercial e institucional, con el fin de socializar el portafolio de servicios complementarios y promover la contratación de los servicios.</t>
  </si>
  <si>
    <r>
      <t xml:space="preserve">Visitas Comerciales
</t>
    </r>
    <r>
      <rPr>
        <sz val="11"/>
        <color theme="1"/>
        <rFont val="Arial Narrow"/>
        <family val="2"/>
      </rPr>
      <t>Planilla de registro de visitas comerciales, con identificación de la empresa, fecha de visita, servicio ofertado, contacto y observaciones.</t>
    </r>
  </si>
  <si>
    <t>8 menos</t>
  </si>
  <si>
    <t>Capacitar al personal en la presentación del portafolio de servicios.</t>
  </si>
  <si>
    <r>
      <rPr>
        <b/>
        <sz val="11"/>
        <color theme="1"/>
        <rFont val="Arial Narrow"/>
        <family val="2"/>
      </rPr>
      <t>Capacitaciones realizadas</t>
    </r>
    <r>
      <rPr>
        <sz val="11"/>
        <color theme="1"/>
        <rFont val="Arial Narrow"/>
        <family val="2"/>
      </rPr>
      <t xml:space="preserve">
Registro de capacitación / acta / material usado.</t>
    </r>
  </si>
  <si>
    <t>1 capacitación trimestral al 100% del equipo de AC.</t>
  </si>
  <si>
    <t>Desarrollo de campañas en redes sociales</t>
  </si>
  <si>
    <r>
      <rPr>
        <b/>
        <sz val="11"/>
        <color theme="1"/>
        <rFont val="Arial Narrow"/>
        <family val="2"/>
      </rPr>
      <t>Campañas de AC ejecutadas - redes sociales</t>
    </r>
    <r>
      <rPr>
        <sz val="11"/>
        <color theme="1"/>
        <rFont val="Arial Narrow"/>
        <family val="2"/>
      </rPr>
      <t xml:space="preserve">
Actas / Registros de campañas</t>
    </r>
  </si>
  <si>
    <t>Mínimo 4 campañas</t>
  </si>
  <si>
    <t>Ejecutar publicaciones en prensa, radio o TV</t>
  </si>
  <si>
    <r>
      <rPr>
        <b/>
        <sz val="11"/>
        <color theme="1"/>
        <rFont val="Arial Narrow"/>
        <family val="2"/>
      </rPr>
      <t>Campañas de AC ejecutadas - Prensa, radio y TV.</t>
    </r>
    <r>
      <rPr>
        <sz val="11"/>
        <color theme="1"/>
        <rFont val="Arial Narrow"/>
        <family val="2"/>
      </rPr>
      <t xml:space="preserve">
Actas / Registros de campañas</t>
    </r>
  </si>
  <si>
    <t>Mínimo 4 publicaciones</t>
  </si>
  <si>
    <t>≥ 25%</t>
  </si>
  <si>
    <t>Actualizar el Procedimiento interno para la solicitud y prestación de apoyos de la unidad de servicios complementarios.</t>
  </si>
  <si>
    <t>Documentos elaborados de AC
Procedimientos actualizado, aprobado y publicado en siges</t>
  </si>
  <si>
    <t>Formalización de apoyos internos con costos</t>
  </si>
  <si>
    <r>
      <rPr>
        <b/>
        <sz val="11"/>
        <color theme="1"/>
        <rFont val="Arial Narrow"/>
        <family val="2"/>
      </rPr>
      <t>Apoyos de AC ejecutados</t>
    </r>
    <r>
      <rPr>
        <sz val="11"/>
        <color theme="1"/>
        <rFont val="Arial Narrow"/>
        <family val="2"/>
      </rPr>
      <t xml:space="preserve">
Informe de seguimiento a apoyos con costos establecidos.</t>
    </r>
  </si>
  <si>
    <t>100% de los apoyos solicitados y/o planeados</t>
  </si>
  <si>
    <t>Mantenimiento de maquinaria amarilla</t>
  </si>
  <si>
    <r>
      <rPr>
        <b/>
        <sz val="11"/>
        <color theme="1"/>
        <rFont val="Arial Narrow"/>
        <family val="2"/>
      </rPr>
      <t>Mantenimientos ejecutados maquinaria amarilla</t>
    </r>
    <r>
      <rPr>
        <sz val="11"/>
        <color theme="1"/>
        <rFont val="Arial Narrow"/>
        <family val="2"/>
      </rPr>
      <t xml:space="preserve">
Informes técnicos de mantenimiento</t>
    </r>
  </si>
  <si>
    <t>100% cumplimiento</t>
  </si>
  <si>
    <t>Realizar el control operativo mensual para garantizar el correcto funcionamiento y uso de la capacidad instalada.</t>
  </si>
  <si>
    <r>
      <t xml:space="preserve">Informe técnico mensual del servicio AC
</t>
    </r>
    <r>
      <rPr>
        <sz val="11"/>
        <color theme="1"/>
        <rFont val="Arial Narrow"/>
        <family val="2"/>
      </rPr>
      <t>Control operativo.</t>
    </r>
  </si>
  <si>
    <t>Auditorías Especiales</t>
  </si>
  <si>
    <t>Auditoria especial anual Sia Observa y Secop Vigencias 2026</t>
  </si>
  <si>
    <t>Auditoría especial Proceso Financiero</t>
  </si>
  <si>
    <t>Auditoría Capital Humano Procesos</t>
  </si>
  <si>
    <t>Auditoria anual Contratación Vigencia 2026</t>
  </si>
  <si>
    <t>Auditoria anual Infraestructura de las estaciones de agua potable y agua residual</t>
  </si>
  <si>
    <t>Seguimientos Especiales</t>
  </si>
  <si>
    <t>Seguimiento a los proyectos de la entidad</t>
  </si>
  <si>
    <t>Seguimiento mensual a los tiempos de reportes de los contratos que se publiquen en la plataforma de SECOP II.</t>
  </si>
  <si>
    <t>El seguimiento correspondiente al mes de diciembre se realiza en el mes de enero del año siguiente</t>
  </si>
  <si>
    <t>Seguimiento mensual a los tiempos de rendición contractual en el aplicativo SIA OBSERVA</t>
  </si>
  <si>
    <t>Seguimiento al sistema de información y gestión del empleo publico "SIGEP"</t>
  </si>
  <si>
    <t>Seguimiento sujeto a lo que estipule la Función Publica DAFP</t>
  </si>
  <si>
    <t>Seguimiento a la suscripción y cumplimiento de los acuerdos de gestión por dependencias</t>
  </si>
  <si>
    <t>Seguimiento trimestral a los diferentes reportes de la información que se realiza en el sistema único de información  de servicios públicos domiciliarios SUI</t>
  </si>
  <si>
    <t>El seguimiento correspondiente al cuarto trimestre se realiza en el mes de enero del año siguiente</t>
  </si>
  <si>
    <t>Seguimiento Reporte Ley de Cuotas</t>
  </si>
  <si>
    <t>Seguimientos Generales</t>
  </si>
  <si>
    <t>Informe de seguimiento al Presupuesto y Cuentas por Pagar</t>
  </si>
  <si>
    <t>Informe de seguimiento de presentación de información al CHIP: Categorías CUIPO, Información Contable Pública - Convergencia</t>
  </si>
  <si>
    <t>Seguimiento a las Conciliaciones Bancarias</t>
  </si>
  <si>
    <t>Informe de Seguimiento pago de impuestos Nacionales, Departamentales y Distritales</t>
  </si>
  <si>
    <t>Seguimiento a pago de Seguridad Social</t>
  </si>
  <si>
    <t>Informe de seguimiento al SUI</t>
  </si>
  <si>
    <t>El seguimiento correspondiente al tercer cuatrimestre se realiza en el mes de enero del año siguiente</t>
  </si>
  <si>
    <t>Seguimiento anual declaración de renta (conforme a los tiempos establecidos por la DIAN)</t>
  </si>
  <si>
    <t>(conforme a los tiempos establecidos por la DIAN)</t>
  </si>
  <si>
    <t>Seguimiento anual declaración de ICA (Conforme a lo establecido por la Alcaldía Distrital)</t>
  </si>
  <si>
    <t>(Conforme a lo establecido por la Alcaldía Distrital)</t>
  </si>
  <si>
    <t>Seguimiento anual a la Información exógena (conforme a los tiempos establecidos por la DIAN)</t>
  </si>
  <si>
    <t>Seguimiento bimensual Reteiva (conforme a los tiempos establecidos por la DIAN)</t>
  </si>
  <si>
    <t>el seguimiento correspondiente al sexto bimestre se realiza en el mes de enero del año siguiente</t>
  </si>
  <si>
    <t>Seguimiento mensual Estampilla Distrital y Departamental (Conforme a los tiempos establecidos por el ente gubernamental)</t>
  </si>
  <si>
    <t>Seguimiento mensual a la retención en la fuente (conforme a los tiempos establecidos por la DIAN)</t>
  </si>
  <si>
    <t>Seguimiento mensual a Reteica (según lo establecido por la Alcaldía Distrital)</t>
  </si>
  <si>
    <t>Seguimiento CGR Personal y Costos</t>
  </si>
  <si>
    <t>Seguimientos Ambientales</t>
  </si>
  <si>
    <t>Seguimiento en temas ambientales, matriz de cumplimiento de las normativas que rigen las actividades de la entidad en temas ambientales</t>
  </si>
  <si>
    <t>El seguimiento que corresponde al segundo semestre se realiza en enero del año siguiente</t>
  </si>
  <si>
    <t>Otros Seguimientos</t>
  </si>
  <si>
    <t>Seguimiento a los mapas de riesgo por procesos.</t>
  </si>
  <si>
    <t>El seguimiento correspondiente al tercer cuatrimestre se realiza en enero del año siguiente</t>
  </si>
  <si>
    <t>Seguimiento a las cajas menores de la entidad.</t>
  </si>
  <si>
    <t>Seguimiento al plan anual de adquisiciones de la entidad.</t>
  </si>
  <si>
    <t>Seguimientos a Planes de Mejoramientos Internos</t>
  </si>
  <si>
    <t>Seguimiento a los planes de mejoramientos suscritos entre las diferentes áreas y la oficina de control interno de la ESSMAR ESP.</t>
  </si>
  <si>
    <t>Seguimiento Archivo General de la Nación</t>
  </si>
  <si>
    <t>Seguimiento trimestral a plan de mejoramiento archivístico</t>
  </si>
  <si>
    <t>Cuando Aplique</t>
  </si>
  <si>
    <t>Monitoreos, Informes y Reportes</t>
  </si>
  <si>
    <t>Informe trimestral de austeridad en el gasto.</t>
  </si>
  <si>
    <t>Informe Control Interno Contable</t>
  </si>
  <si>
    <t>Informe semestral de evaluación independiente del estado del sistema de control interno</t>
  </si>
  <si>
    <t>Informe semestral sobre las peticiones, quejas, sugerencias y reclamos.</t>
  </si>
  <si>
    <t>Índice de Transparencia y Acceso a la Información Publica</t>
  </si>
  <si>
    <t>MAYO</t>
  </si>
  <si>
    <t>OCTUBRE</t>
  </si>
  <si>
    <t>Seguimiento a la rendición anual de cuentas en la plataforma SIA CONTRALORIA (según lo disponga la contraloría distrital de santa marta)</t>
  </si>
  <si>
    <t>Fechas según lo disponga la contraloría distrital de santa marta)</t>
  </si>
  <si>
    <t>Medición Estado de Avance del Modelo Estándar de Control Interno MECI en el marco de MIPG a través de FURAG</t>
  </si>
  <si>
    <t>Reporte sujeto a las fechas que estipule la DAFP</t>
  </si>
  <si>
    <t>Informe Derechos de autor de Software</t>
  </si>
  <si>
    <t>Reporte sujeto a las fechas que estipule la DAND</t>
  </si>
  <si>
    <t>Seguimiento al programa de transparencia y de ética publica</t>
  </si>
  <si>
    <t>Informe de cumplimiento comité de conciliación y de defensa</t>
  </si>
  <si>
    <t>Informe defensa publica y prevención del daño antijuridico</t>
  </si>
  <si>
    <t>Logros y retos Essmar</t>
  </si>
  <si>
    <t>Eventos ejecutados Logros y retos Essmar</t>
  </si>
  <si>
    <t>Feria Essmar</t>
  </si>
  <si>
    <r>
      <t xml:space="preserve">Eventos ejecutados Feria Essmar
</t>
    </r>
    <r>
      <rPr>
        <sz val="11"/>
        <rFont val="Arial Narrow"/>
        <family val="2"/>
      </rPr>
      <t>Estructura y render</t>
    </r>
  </si>
  <si>
    <t>Diálogo abierto con las áreas: Avance de gestión trimestral por el líder del proceso, según cronograma anual.</t>
  </si>
  <si>
    <t>Actividades ejecutadas Diálogos abiertos</t>
  </si>
  <si>
    <t>Programa de méritos</t>
  </si>
  <si>
    <t xml:space="preserve">Programa de Méritos
Estructura del programa </t>
  </si>
  <si>
    <t>31/06/2026</t>
  </si>
  <si>
    <t>Programa de voluntarios</t>
  </si>
  <si>
    <r>
      <t xml:space="preserve">Programa Voluntarios
</t>
    </r>
    <r>
      <rPr>
        <sz val="11"/>
        <rFont val="Arial Narrow"/>
        <family val="2"/>
      </rPr>
      <t>Estructura del programa</t>
    </r>
  </si>
  <si>
    <t>31/09/2026</t>
  </si>
  <si>
    <t>Capacitación de voceros</t>
  </si>
  <si>
    <t>Actividad ejecutada capacitación de voceros</t>
  </si>
  <si>
    <t>Comités y espacios de cualificación</t>
  </si>
  <si>
    <t>Espacios ejecutados de cualificación</t>
  </si>
  <si>
    <t>Actividad experiencial con medios de comunicación, invitar a los medios de comunicación a la ESSMAR para realizar una actividad de concientización sobre la empresa y sus retos institucionales.</t>
  </si>
  <si>
    <t>Actividad ejecutada con medios de comunicación</t>
  </si>
  <si>
    <t>Realizar y publicar Notiessmar en 60 seg</t>
  </si>
  <si>
    <t>Emisión de Notiessmar en 60 seg</t>
  </si>
  <si>
    <t>Elaborar y publicar Notiessmar interno</t>
  </si>
  <si>
    <t>Notiessmar Interno</t>
  </si>
  <si>
    <t>Publicación de días celebres internos y externos</t>
  </si>
  <si>
    <t>Publicación días celebres internos y externos</t>
  </si>
  <si>
    <t>Atención oportuna de las solicitudes internas</t>
  </si>
  <si>
    <t>Atención de solicitudes internas</t>
  </si>
  <si>
    <t>Contratación plan de medios</t>
  </si>
  <si>
    <t>Ejecución del contrato de medios</t>
  </si>
  <si>
    <t>Elaboración de campañas</t>
  </si>
  <si>
    <t>Campañas internas y externas ejecutadas</t>
  </si>
  <si>
    <t>Diseño e implementación de un plan la socialización de la Política de Comunicación de Essmar</t>
  </si>
  <si>
    <t>Socialización de la política de comunicaciones</t>
  </si>
  <si>
    <t>Gestión de prensa</t>
  </si>
  <si>
    <t xml:space="preserve">Boletines, comunicados, material audiovisual </t>
  </si>
  <si>
    <t>Ronda de medios</t>
  </si>
  <si>
    <t>Declaraciones oficiales en medios de comunicación</t>
  </si>
  <si>
    <t>Fortalecer la defensa judicial de la empresa mediante seguimiento oportuno y preparación estratégica de cada caso.</t>
  </si>
  <si>
    <r>
      <t xml:space="preserve">Crear comité de daño antijuridico
</t>
    </r>
    <r>
      <rPr>
        <sz val="11"/>
        <rFont val="Arial Narrow"/>
        <family val="2"/>
      </rPr>
      <t>(Elaborar resolución, aprobar e implementar)</t>
    </r>
  </si>
  <si>
    <r>
      <t xml:space="preserve">Comités de daño antijuridico realizados
</t>
    </r>
    <r>
      <rPr>
        <sz val="11"/>
        <rFont val="Arial Narrow"/>
        <family val="2"/>
      </rPr>
      <t>(Bimensual)</t>
    </r>
  </si>
  <si>
    <r>
      <t xml:space="preserve">Crear banco de respuestas tipo
</t>
    </r>
    <r>
      <rPr>
        <sz val="11"/>
        <rFont val="Arial Narrow"/>
        <family val="2"/>
      </rPr>
      <t>(Derechos de petición, servicios públicos, información, trámites)</t>
    </r>
  </si>
  <si>
    <t>Banco creado, compartido y actualizado.</t>
  </si>
  <si>
    <t>01/06/2026
01/12/2026</t>
  </si>
  <si>
    <t>30/06/2026
31/12/2026</t>
  </si>
  <si>
    <t>Realizar 1 capacitación al año al 100% a los líderes de proceso en el cumplimiento en la atención a las acciones de tutela, indicando responsabilidad, tiempos de respuesta, calidad de la información suministrada y normativa relacionada.</t>
  </si>
  <si>
    <r>
      <t xml:space="preserve">Capacitaciones internas de Jurídica
</t>
    </r>
    <r>
      <rPr>
        <sz val="11"/>
        <rFont val="Arial Narrow"/>
        <family val="2"/>
      </rPr>
      <t>Capacitar a los líderes de proceso en la defensa a las acciones de tutela.</t>
    </r>
  </si>
  <si>
    <t>1 al año</t>
  </si>
  <si>
    <t>50% SPO</t>
  </si>
  <si>
    <t>Fomentar pluralidad de oferentes y aplicación efectiva del manual de contratación. Difusión activa. (No solo Secop)</t>
  </si>
  <si>
    <t>Procesos de contratación publicados en medios internos y externos</t>
  </si>
  <si>
    <t>Por lo menos 10 en el año.</t>
  </si>
  <si>
    <t>28 días hábiles</t>
  </si>
  <si>
    <t>Realizar el comité de contratación de manera ordinaria cada semana y de manera extraordinaria cada vez que se necesite.</t>
  </si>
  <si>
    <t>Comités de contratación realizados</t>
  </si>
  <si>
    <t>Por lo menos 52</t>
  </si>
  <si>
    <t>Elaborar fichas técnicas estandarizadas para la elaboración de los procesos de contratación en la empresa.</t>
  </si>
  <si>
    <t>Fichas técnicas estandarizadas por tipo de contrato
(Suministros, servicios, Interventorías, Consultorías)</t>
  </si>
  <si>
    <t>Seguimiento semanal con el equipo de contratación del área para identificar estado de los procesos, días en trámite, cuellos de botella.</t>
  </si>
  <si>
    <r>
      <t xml:space="preserve">Acta de seguimiento semanal a la contratación
</t>
    </r>
    <r>
      <rPr>
        <sz val="11"/>
        <rFont val="Arial Narrow"/>
        <family val="2"/>
      </rPr>
      <t>(Crear tablero de control del estado de los procesos de contratación y hacer seguimiento semanal)</t>
    </r>
  </si>
  <si>
    <t>52 actas</t>
  </si>
  <si>
    <t>Informe mensual para el comité de seguimiento presupuestal donde se informe el estado de todos los procesos de contratación de la entidad, identificando rezagos con respecto al plan anual de adquisiciones y los procesos críticos de la entidad.</t>
  </si>
  <si>
    <r>
      <t xml:space="preserve">Informe mensual de contratación
</t>
    </r>
    <r>
      <rPr>
        <sz val="11"/>
        <rFont val="Arial Narrow"/>
        <family val="2"/>
      </rPr>
      <t>(Para el comité de ejecución presupuestal de la entidad)</t>
    </r>
  </si>
  <si>
    <t>Procesos de capacitación interna en el procedimiento de contratación y el manual de contratación</t>
  </si>
  <si>
    <t>Capacitación interna en contratación</t>
  </si>
  <si>
    <t>1 a todos los cargos que pueden ser supervisores de contrato</t>
  </si>
  <si>
    <t>Implementar seguimiento por fases del proceso disciplinario, que permita controlar los tiempos de gestión desde la radicación hasta el cierre en la Oficina Jurídica.</t>
  </si>
  <si>
    <t>Comités disciplinarios ejecutados</t>
  </si>
  <si>
    <t>Acueducto y Alcantarillado</t>
  </si>
  <si>
    <t>Ejecución de programa de monitoreos fisicoquímicos y microbiológicos a las fuentes superficiales y subterráneas para presentarlo a las Autoridades Ambientales (CORPAMAG y DADSA)</t>
  </si>
  <si>
    <t>Monitoreos realizados fuentes superficiales y subterráneas
Cumplimiento del plan de monitoreo de fuentes superficiales y subterráneas</t>
  </si>
  <si>
    <t>6 monitoreos fuentes superficiales (Río Gaira, Piedra y Manzanares) 30 monitoreos de fuentes subterráneas CRUDA (pozos) al año</t>
  </si>
  <si>
    <t>Se realizará bajo el contrato de monitoreos ambientales que se encuentra aprobado en el PAA ESSMAR 2026</t>
  </si>
  <si>
    <t>Mantenimiento de las PTAP'S Mamatoco y el Roble</t>
  </si>
  <si>
    <t>Cumplimiento al plan de mantenimiento de las PTAP's.</t>
  </si>
  <si>
    <t>24 mantenimientos al año</t>
  </si>
  <si>
    <t>Se realizará con personal propio de la Dirección de Acueducto.</t>
  </si>
  <si>
    <t>Mantenimiento de las captaciones y desarenadores</t>
  </si>
  <si>
    <t>Cumplimiento al plan de mantenimiento de captación y desarenadores de Gaira Piedras y Manzanares.</t>
  </si>
  <si>
    <t>30 mantenimientos al año</t>
  </si>
  <si>
    <t>Plan de Purgas en red</t>
  </si>
  <si>
    <t>Cumplimiento del plan de purgas en red con los registros y soportes de cumplimiento respectivos.</t>
  </si>
  <si>
    <t>100% de cumplimiento del plan de purgas establecido al mes</t>
  </si>
  <si>
    <t>Gestión y atención de las contaminaciones cruzadas en red reportadas</t>
  </si>
  <si>
    <t>Mapas de contaminación cruzada elaborados
Mapa de ubicación de contaminación cruzadas atendidas y acciones correctivas empleadas</t>
  </si>
  <si>
    <t>1 mapa x sector (norte y sur) de las contaminaciones que se generen junto con el informe de atención de las mismas al mes</t>
  </si>
  <si>
    <t>Lavado y desinfección de tanques de almacenamiento de agua potable</t>
  </si>
  <si>
    <t>Informe de cumplimiento del plan de lavado y desinfección de tanques</t>
  </si>
  <si>
    <t>100% de cumplimiento del plan de lavado y desinfección de tanques/semestre</t>
  </si>
  <si>
    <t>Se realizará bajo el contrato de lavado y desinfección de tanques de almacenamiento de agua potable que se encuentra aprobado en el PAA ESSMAR 2026</t>
  </si>
  <si>
    <t>Índice de Continuidad</t>
  </si>
  <si>
    <t xml:space="preserve">Informe de acciones encaminadas al Cumplimiento del Índice Continuidad en el sistema de Acueducto </t>
  </si>
  <si>
    <t>IC &gt;16</t>
  </si>
  <si>
    <t>Índice de Presión en red</t>
  </si>
  <si>
    <t xml:space="preserve">Informe de acciones encaminadas al Cumplimiento del Índice de Presión en red del sistema de Acueducto </t>
  </si>
  <si>
    <t>IP &gt; 10</t>
  </si>
  <si>
    <t>Control de fugas en redes de distribución</t>
  </si>
  <si>
    <t xml:space="preserve">Informe de corrección de fugas en redes de distribución </t>
  </si>
  <si>
    <t>90% de fugas reportadas atendidas/mes</t>
  </si>
  <si>
    <t>Adquisición de equipos de bombeo y variadores de velocidad para EBAP´s</t>
  </si>
  <si>
    <t>Adquisición de equipos de bombeo
Cumplimiento al plan de instalación de equipos de bombeo nuevos en las diferentes EBAP's</t>
  </si>
  <si>
    <t>Instalación de 21 bombas/año
Instalación de 21 variadores/año</t>
  </si>
  <si>
    <t>Se realizará bajo el contrato de Adquisición de equipos de bombeo que se encuentra aprobado en el PAA ESSMAR 2026</t>
  </si>
  <si>
    <t>Ejecución del programa de mantenimiento preventivo a las EBAP's, EBAR´s, PTAP y Pozos</t>
  </si>
  <si>
    <t>Mantenimiento preventivo de las EBAP's, EBAR´s, PTAP y Pozos
Cumplimiento al plan de mantenimiento preventivo a las EBAP's, EBAR´s, PTAP y Pozos</t>
  </si>
  <si>
    <t>Cumplimiento del 80% del plan de mantenimiento proyectado/mes</t>
  </si>
  <si>
    <t>Se realizará con personal propio de la dirección de operaciones y bajo los contratos de materiales eléctricos, mecánicos y adquisición de herramientas que se encuentran aprobados en el PAA ESSMAR 2026</t>
  </si>
  <si>
    <t>Ejecución del programa de mantenimiento Correctivo a las EBAP's, EBAR´s y PTAP</t>
  </si>
  <si>
    <t>Mantenimiento Correctivo de las EBAP's, EBAR´s, y PTAP
Cumplimiento al plan de  mantenimiento correctivo en las EBAP's, EBAR´s, y PTAP</t>
  </si>
  <si>
    <t>Atención del 100% de los daños presentados en las EBAP's, EBAR's y PTAP/mes</t>
  </si>
  <si>
    <t>Se realizará bajo el contrato  prestación de servicio para el mantenimiento correctivo de las estaciones de bombeo, generadores y transformadores que se encuentra aprobado en el PAA ESSMAR 2026</t>
  </si>
  <si>
    <t>Mantenimientos de pozos para calidad del agua</t>
  </si>
  <si>
    <t>Recuperación de pozos - Calidad
Cumplimiento al plan de mantenimiento de Rehabilitación y reparación de pozos</t>
  </si>
  <si>
    <t>Mantenimiento a 25 pozos/ año</t>
  </si>
  <si>
    <t>Se realizará bajo el contrato de mantenimiento de pozos que se encuentra aprobado en el PAA ESSMAR 2026</t>
  </si>
  <si>
    <t>Adquisición de equipos de bombeo para los pozos</t>
  </si>
  <si>
    <t>Adquisición de equipos de bombeo tipo lapicero para pozos profundos
Cumplimiento al plan de adquisición de equipos de bombeo tipo lapicero para los pozos</t>
  </si>
  <si>
    <t>Adquisición de 10 bombas/año</t>
  </si>
  <si>
    <t>Sellamiento y clausura de pozos inactivos</t>
  </si>
  <si>
    <t>Informe de Sellamiento de pozos</t>
  </si>
  <si>
    <t>5  Pozos sellados/ año</t>
  </si>
  <si>
    <t>Se realizará bajo el contrato de sellamiento y clausura de pozos que se encuentra aprobado en el PAA ESSMAR 2026</t>
  </si>
  <si>
    <t>ELECTROMECÁNICA</t>
  </si>
  <si>
    <t>Adquisición de equipos para lectura del caudal suministrado por Estaciones, Tanques, Pozos y en red</t>
  </si>
  <si>
    <t>Cumplimiento del plan de instalación de equipos para lectura de caudal</t>
  </si>
  <si>
    <t>30 puntos instalados/ año</t>
  </si>
  <si>
    <t>Se realizará bajo el contrato de adquisición de equipos de medición de caudal que se encuentra aprobado en el PAA ESSMAR 2026</t>
  </si>
  <si>
    <t>AMBIENTAL</t>
  </si>
  <si>
    <t>Adquisición de equipos de Medición de presión en el sistema de acueducto</t>
  </si>
  <si>
    <t>Cumplimiento del plan de instalación de equipos de medición de presión</t>
  </si>
  <si>
    <t>50 puntos instalados/ año</t>
  </si>
  <si>
    <t>Se realizará bajo el contrato de instalación de puntos de presión que se encuentra aprobado en el PAA ESSMAR 2026</t>
  </si>
  <si>
    <t>ALCANTARILLADO</t>
  </si>
  <si>
    <t>Adquisición de equipos de Control de suministro con actuadores y válvulas de control de caudal</t>
  </si>
  <si>
    <t>Cumplimiento del plan de instalación de actuadores y válvulas de control de caudal</t>
  </si>
  <si>
    <t>5 puntos instalados/ año</t>
  </si>
  <si>
    <t>Se realizará bajo el contrato de instalación de actuadores y válvulas de control que se encuentra aprobado en el PAA ESSMAR 2026</t>
  </si>
  <si>
    <t>ACUEDUCTO</t>
  </si>
  <si>
    <t>Índice de reboses del sistema</t>
  </si>
  <si>
    <t>&lt;1</t>
  </si>
  <si>
    <t>Ejecución de mantenimientos preventivos y/o correctivos en las redes del sistema de alcantarillado</t>
  </si>
  <si>
    <t>Mantenimiento preventivos y/o correctivos redes de alcantarillado.
Cumplimiento al plan de Mantenimientos Preventivos con equipos succión presión y el informe de mantenimientos correctivos realizados con equipos succión presión, Tractobomba y cabrestante.</t>
  </si>
  <si>
    <t>6000 ml mantenimiento preventivo programado/mes
80% de OT generadas atendidas/mes</t>
  </si>
  <si>
    <t>Se realizará bajo el contrato de mantenimiento con equipo succión presión, alquiler de Tractobomba y cabrestante que se encuentra aprobado en el PAA ESSMAR 2026</t>
  </si>
  <si>
    <t>Adquisición de equipo Tractobomba</t>
  </si>
  <si>
    <t>Adquisición de equipo Tractobomba
Cumplimiento al plan de adquisición de equipo Tractobomba</t>
  </si>
  <si>
    <t>Adquisición de 1 Tractobomba/año</t>
  </si>
  <si>
    <t>Se realizará bajo el contrato de adquisición de Tractobomba que se encuentra aprobado en el PAA ESSMAR 2026</t>
  </si>
  <si>
    <t>Diagnostico de puntos críticos del sistema de alcantarillado.</t>
  </si>
  <si>
    <t>Diagnostico elaborado de puntos críticos.
Informe Diagnostico para conocer el estado y operación del sistema de alcantarillado</t>
  </si>
  <si>
    <t>1 Diagnóstico semestral</t>
  </si>
  <si>
    <t>Se realizará con personal propio del personal de la Dirección de Alcantarillado</t>
  </si>
  <si>
    <t>Seguimiento y control al sistema de trampas de grasa</t>
  </si>
  <si>
    <t>Sensibilizaciones establecimientos comerciales
Sensibilizaciones realizadas para disminuir la afectación del sistema de alcantarillado en puntos críticos con alta afluencia comercial</t>
  </si>
  <si>
    <t>150 Sensibilizaciones x año</t>
  </si>
  <si>
    <t>Se realizará con personal propio del Grupo de Desarrollo Ambiental, la Dirección de Alcantarillado y la Oficina de Comunicaciones</t>
  </si>
  <si>
    <t>Instalación de tapas de manjole.</t>
  </si>
  <si>
    <t>Instalación de tapas de manjole.
Cumplimiento al plan de instalación de tapas.</t>
  </si>
  <si>
    <t>Instalación de 200 tapas/año</t>
  </si>
  <si>
    <t>Se realizará bajo el contrato de adquisición de tapas de manjole que se encuentra aprobado en el PAA ESSMAR 2026</t>
  </si>
  <si>
    <t>Adquisición de equipos de bombeo y variadores de velocidad para EBAR´s</t>
  </si>
  <si>
    <t>Adquisición de equipos de bombeo
Cumplimiento al plan de instalación de equipos de bombeo nuevo en las EBAR's</t>
  </si>
  <si>
    <t>Estación de 10 bombas/año
Instalación de 10 variadores/año</t>
  </si>
  <si>
    <t>Se realizará bajo el contrato de Adquisición de equipos de bombeo y kit de reparación que se encuentra aprobado en el PAA ESSMAR 2026</t>
  </si>
  <si>
    <t>Proyectos y sostenibilidad</t>
  </si>
  <si>
    <t>Diligenciamiento de Formatos del Procedimiento PI-P05 [PI-F08, PI-F09, PI-F10, PI-F11, PI-F22, PI-F12, PI-F13 y PI-F23] y Diligenciamiento de Formatos Fase Precontractual del Manual de Contratación.</t>
  </si>
  <si>
    <r>
      <rPr>
        <b/>
        <sz val="11"/>
        <rFont val="Arial Narrow"/>
        <family val="2"/>
      </rPr>
      <t xml:space="preserve">Fase de Planeación del Proyecto: </t>
    </r>
    <r>
      <rPr>
        <sz val="11"/>
        <rFont val="Arial Narrow"/>
        <family val="2"/>
      </rPr>
      <t>Optimización de Sistema de Puesta a Tierra (SPT) y Protección contra Rayos (SIPRA) de Estaciones de Bombeo del Sistema de Acueducto del Distrito de Santa Marta – Fase I.</t>
    </r>
  </si>
  <si>
    <t>31-03-2026</t>
  </si>
  <si>
    <t>x</t>
  </si>
  <si>
    <t>Diligenciamiento de Formatos del Procedimiento PI-P05 [PI-F24, PI-F25, PI-F14, PI-F15, PI-F27 y PI-F26] y Diligenciamiento de Formatos Fase Ejecución del Manual de Contratación.</t>
  </si>
  <si>
    <r>
      <rPr>
        <b/>
        <sz val="11"/>
        <rFont val="Arial Narrow"/>
        <family val="2"/>
      </rPr>
      <t xml:space="preserve">Fase de Ejecución, Supervisión y Cierre del Proyecto: </t>
    </r>
    <r>
      <rPr>
        <sz val="11"/>
        <rFont val="Arial Narrow"/>
        <family val="2"/>
      </rPr>
      <t>Optimización de Sistema de Puesta a Tierra (SPT) y Protección contra Rayos (SIPRA) de Estaciones de Bombeo del Sistema de Acueducto del Distrito de Santa Marta – Fase I.</t>
    </r>
  </si>
  <si>
    <t>Inversión</t>
  </si>
  <si>
    <t>30-06-2026</t>
  </si>
  <si>
    <r>
      <rPr>
        <b/>
        <sz val="11"/>
        <rFont val="Arial Narrow"/>
        <family val="2"/>
      </rPr>
      <t>Fase de Planeación del Proyecto:</t>
    </r>
    <r>
      <rPr>
        <sz val="11"/>
        <rFont val="Arial Narrow"/>
        <family val="2"/>
      </rPr>
      <t xml:space="preserve"> Construcción de Colector Tamacá y Reposición de Redes de Acueducto en el Sector Intervenido - Fase II.</t>
    </r>
  </si>
  <si>
    <r>
      <rPr>
        <b/>
        <sz val="11"/>
        <rFont val="Arial Narrow"/>
        <family val="2"/>
      </rPr>
      <t xml:space="preserve">Fase de Ejecución, Supervisión y Cierre del Proyecto: </t>
    </r>
    <r>
      <rPr>
        <sz val="11"/>
        <rFont val="Arial Narrow"/>
        <family val="2"/>
      </rPr>
      <t xml:space="preserve"> Construcción de Colector Tamacá y Reposición de Redes de Acueducto en el Sector Intervenido - Fase II.</t>
    </r>
  </si>
  <si>
    <t>31-12-2026</t>
  </si>
  <si>
    <r>
      <rPr>
        <b/>
        <sz val="11"/>
        <rFont val="Arial Narrow"/>
        <family val="2"/>
      </rPr>
      <t>Fase de Planeación del Proyecto:</t>
    </r>
    <r>
      <rPr>
        <sz val="11"/>
        <rFont val="Arial Narrow"/>
        <family val="2"/>
      </rPr>
      <t xml:space="preserve"> Interventoría Técnica, Administrativa, Financiera, Jurídica y Ambiental a la Construcción de Colector Tamacá y Reposición de Redes de Acueducto en el Sector Intervenido - Fase II.</t>
    </r>
  </si>
  <si>
    <r>
      <rPr>
        <b/>
        <sz val="11"/>
        <rFont val="Arial Narrow"/>
        <family val="2"/>
      </rPr>
      <t xml:space="preserve">Fase de Ejecución, Supervisión y Cierre del Proyecto: </t>
    </r>
    <r>
      <rPr>
        <sz val="11"/>
        <rFont val="Arial Narrow"/>
        <family val="2"/>
      </rPr>
      <t>Interventoría Técnica, Administrativa, Financiera, Jurídica y Ambiental a la Construcción de Colector Tamacá y Reposición de Redes de Acueducto en el Sector Intervenido - Fase II.</t>
    </r>
  </si>
  <si>
    <r>
      <rPr>
        <b/>
        <sz val="11"/>
        <rFont val="Arial Narrow"/>
        <family val="2"/>
      </rPr>
      <t>Fase de Planeación del Proyecto:</t>
    </r>
    <r>
      <rPr>
        <sz val="11"/>
        <rFont val="Arial Narrow"/>
        <family val="2"/>
      </rPr>
      <t xml:space="preserve"> Construcción de Redes de Distribución de Acueducto en Distintos Barrios del Distrito de Santa Marta.</t>
    </r>
  </si>
  <si>
    <r>
      <rPr>
        <b/>
        <sz val="11"/>
        <rFont val="Arial Narrow"/>
        <family val="2"/>
      </rPr>
      <t xml:space="preserve">Fase de Ejecución, Supervisión y Cierre del Proyecto: </t>
    </r>
    <r>
      <rPr>
        <sz val="11"/>
        <rFont val="Arial Narrow"/>
        <family val="2"/>
      </rPr>
      <t>Construcción de Redes de Distribución de Acueducto en Distintos Barrios del Distrito de Santa Marta.</t>
    </r>
  </si>
  <si>
    <r>
      <rPr>
        <b/>
        <sz val="11"/>
        <rFont val="Arial Narrow"/>
        <family val="2"/>
      </rPr>
      <t>Fase de Planeación del Proyecto:</t>
    </r>
    <r>
      <rPr>
        <sz val="11"/>
        <rFont val="Arial Narrow"/>
        <family val="2"/>
      </rPr>
      <t xml:space="preserve"> Reposición de Red Matriz del Sistema de Acueducto del Distrito de Santa Marta - Fase I y Fase II.</t>
    </r>
  </si>
  <si>
    <r>
      <rPr>
        <b/>
        <sz val="11"/>
        <rFont val="Arial Narrow"/>
        <family val="2"/>
      </rPr>
      <t xml:space="preserve">Fase de Ejecución, Supervisión y Cierre del Proyecto: </t>
    </r>
    <r>
      <rPr>
        <sz val="11"/>
        <rFont val="Arial Narrow"/>
        <family val="2"/>
      </rPr>
      <t>Reposición de Red Matriz del Sistema de Acueducto del Distrito de Santa Marta - Fase I y Fase II.</t>
    </r>
  </si>
  <si>
    <r>
      <rPr>
        <b/>
        <sz val="11"/>
        <rFont val="Arial Narrow"/>
        <family val="2"/>
      </rPr>
      <t xml:space="preserve">Fase de Planeación del Proyecto: </t>
    </r>
    <r>
      <rPr>
        <sz val="11"/>
        <rFont val="Arial Narrow"/>
        <family val="2"/>
      </rPr>
      <t>Optimización de Línea de Aducción del Sistema de Acueducto del Distrito de Santa Marta.</t>
    </r>
  </si>
  <si>
    <t>30-09-2026</t>
  </si>
  <si>
    <r>
      <rPr>
        <b/>
        <sz val="11"/>
        <rFont val="Arial Narrow"/>
        <family val="2"/>
      </rPr>
      <t xml:space="preserve">Fase de Ejecución, Supervisión y Cierre del Proyecto: </t>
    </r>
    <r>
      <rPr>
        <sz val="11"/>
        <rFont val="Arial Narrow"/>
        <family val="2"/>
      </rPr>
      <t>Optimización de Línea de Aducción del Sistema de Acueducto del Distrito de Santa Marta.</t>
    </r>
  </si>
  <si>
    <r>
      <rPr>
        <b/>
        <sz val="11"/>
        <rFont val="Arial Narrow"/>
        <family val="2"/>
      </rPr>
      <t>Fase de Planeación del Proyecto:</t>
    </r>
    <r>
      <rPr>
        <sz val="11"/>
        <rFont val="Arial Narrow"/>
        <family val="2"/>
      </rPr>
      <t xml:space="preserve"> Optimización de Sistema de Puesta a Tierra (SPT) y Protección contra Rayos (SIPRA) de Estaciones de Bombeo del Sistema de Alcantarillado del Distrito de Santa Marta – Fase I.</t>
    </r>
  </si>
  <si>
    <r>
      <rPr>
        <b/>
        <sz val="11"/>
        <rFont val="Arial Narrow"/>
        <family val="2"/>
      </rPr>
      <t xml:space="preserve">Fase de Ejecución, Supervisión y Cierre del Proyecto: </t>
    </r>
    <r>
      <rPr>
        <sz val="11"/>
        <rFont val="Arial Narrow"/>
        <family val="2"/>
      </rPr>
      <t>Optimización de Sistema de Puesta a Tierra (SPT) y Protección contra Rayos (SIPRA) de Estaciones de Bombeo del Sistema de Alcantarillado del Distrito de Santa Marta – Fase I.</t>
    </r>
  </si>
  <si>
    <r>
      <rPr>
        <b/>
        <sz val="11"/>
        <rFont val="Arial Narrow"/>
        <family val="2"/>
      </rPr>
      <t>Fase de Planeación del Proyecto:</t>
    </r>
    <r>
      <rPr>
        <sz val="11"/>
        <rFont val="Arial Narrow"/>
        <family val="2"/>
      </rPr>
      <t xml:space="preserve"> Construcción de Colector Boro - Fase II.</t>
    </r>
  </si>
  <si>
    <r>
      <rPr>
        <b/>
        <sz val="11"/>
        <rFont val="Arial Narrow"/>
        <family val="2"/>
      </rPr>
      <t>Fase de Planeación del Proyecto:</t>
    </r>
    <r>
      <rPr>
        <sz val="11"/>
        <rFont val="Arial Narrow"/>
        <family val="2"/>
      </rPr>
      <t xml:space="preserve"> Construcción y Optimización de Colectores y/o Interceptores y/o Emisario Final del Sistema de Alcantarillado del Distrito de Santa Marta.</t>
    </r>
  </si>
  <si>
    <r>
      <t xml:space="preserve">Fase de Ejecución, Supervisión y Cierre del Proyecto: </t>
    </r>
    <r>
      <rPr>
        <sz val="11"/>
        <rFont val="Arial Narrow"/>
        <family val="2"/>
      </rPr>
      <t>Construcción y Optimización de Colectores y/o Interceptores y/o Emisario Final del Sistema de Alcantarillado del Distrito de Santa Marta</t>
    </r>
    <r>
      <rPr>
        <b/>
        <sz val="11"/>
        <rFont val="Arial Narrow"/>
        <family val="2"/>
      </rPr>
      <t>.</t>
    </r>
  </si>
  <si>
    <r>
      <rPr>
        <b/>
        <sz val="11"/>
        <rFont val="Arial Narrow"/>
        <family val="2"/>
      </rPr>
      <t>Fase de Planeación del Proyecto:</t>
    </r>
    <r>
      <rPr>
        <sz val="11"/>
        <rFont val="Arial Narrow"/>
        <family val="2"/>
      </rPr>
      <t xml:space="preserve"> Construcción y Reposición de Redes del Sistema de Alcantarillado Sanitario en el Distrito de Santa Marta.</t>
    </r>
  </si>
  <si>
    <r>
      <t xml:space="preserve">Fase de Ejecución, Supervisión y Cierre del Proyecto: </t>
    </r>
    <r>
      <rPr>
        <sz val="11"/>
        <rFont val="Arial Narrow"/>
        <family val="2"/>
      </rPr>
      <t>Construcción y Reposición de Redes del Sistema de Alcantarillado Sanitario en el Distrito de Santa Marta.</t>
    </r>
  </si>
  <si>
    <t>Índice de mejora en la calidad constructiva por intervención de la supervisión</t>
  </si>
  <si>
    <t>≥ 80%</t>
  </si>
  <si>
    <t>Creación de Formatos y Flujo del Procedimiento</t>
  </si>
  <si>
    <t>Actualización del Procedimiento
PI-P03 Supervisión de Obras Ejecutadas por Entidades Externas.</t>
  </si>
  <si>
    <t>Diligenciamiento de Matriz de Validación de Requisitos Mínimos de Diseño de Redes de Acueducto y Alcantarillado</t>
  </si>
  <si>
    <t>Reporte Mensual Matriz de Validación de Requisitos Mínimos de Diseño de Redes de Acueducto y Alcantarillado.</t>
  </si>
  <si>
    <t>Expedientes y Diligenciamiento Matriz de Obras Supervisadas</t>
  </si>
  <si>
    <t>Reporte Matriz de Obras Supervisadas.</t>
  </si>
  <si>
    <t>Diligenciamiento Matriz de Reporte de Incidentes</t>
  </si>
  <si>
    <t>Reporte Matriz de Reporte de Incidentes.</t>
  </si>
  <si>
    <t>≥ 95%</t>
  </si>
  <si>
    <t>Matriz de Comunicaciones Proceso Desarrollo Urbano</t>
  </si>
  <si>
    <t>Respuestas a Comunicaciones Generales en los Términos de Ley</t>
  </si>
  <si>
    <t>Diligenciamiento de Matriz Solicitudes</t>
  </si>
  <si>
    <t>Reporte Matriz de Solicitudes</t>
  </si>
  <si>
    <t>Creación de Carpeta en One Drive</t>
  </si>
  <si>
    <t>Apertura de Expedientes a Solicitudes de Disponibilidad de los Servicios.</t>
  </si>
  <si>
    <t>Diligenciamiento del Formato del Procedimiento PI-P01 [PI-F20]</t>
  </si>
  <si>
    <t xml:space="preserve">Documentos de Implantación de Proyectos - Mayores Conexiones  </t>
  </si>
  <si>
    <t>Envío de Comunicación Interna a Áreas con Anexos</t>
  </si>
  <si>
    <t>Solicitud de Conceptos Técnicos, Comerciales y Jurídicos.</t>
  </si>
  <si>
    <t>Diligenciamiento del Formato del Procedimiento PI-P01 [PI-F16]</t>
  </si>
  <si>
    <t>Consolidación de Conceptos y Citación a Comité de Disponibilidades.</t>
  </si>
  <si>
    <t>Creación del Procedimiento
Revisión de Diseños, Supervisión Técnica y Recepción de Infraestructura de
Acueducto y Alcantarillado - Mayores Conexiones.</t>
  </si>
  <si>
    <t>Diligenciamiento Matriz de Supervisión de Obras Urbanzadores y Constructores.</t>
  </si>
  <si>
    <t>Reporte Matriz de Supervisión de Obras Urbanizadoras y Constructores con Adjuntos.</t>
  </si>
  <si>
    <t>Registro LC-F13 Análisis de Calidad del Agua de Red de Distribución</t>
  </si>
  <si>
    <t>Reporte Consolidado de Registros Diarios del Mes</t>
  </si>
  <si>
    <t>≥ 40%</t>
  </si>
  <si>
    <t>Desarrollo del Proceso Contractual "Obras Civiles para la Optimización del Laboratorio de Calidad de Agua."</t>
  </si>
  <si>
    <r>
      <rPr>
        <b/>
        <sz val="11"/>
        <rFont val="Arial Narrow"/>
        <family val="2"/>
      </rPr>
      <t xml:space="preserve">Fase de Planeación, Ejecución y Puesta en Operación del Proyecto: </t>
    </r>
    <r>
      <rPr>
        <sz val="11"/>
        <rFont val="Arial Narrow"/>
        <family val="2"/>
      </rPr>
      <t>Obras Civiles para la Optimización del Laboratorio de Calidad de Agua.</t>
    </r>
  </si>
  <si>
    <t>Desarrollo del Proceso Contractual "Suministro de Equipos para Laboratorio de Control de Calidad y Procesos de Potabilización de la ESSMAR E.S.P"</t>
  </si>
  <si>
    <t>Suministro de Equipos para Laboratorio de Control de Calidad y Procesos de Potabilización de la ESSMAR E.S.P.</t>
  </si>
  <si>
    <t>Desarrollo del Proceso Contractual "Prestación de Servicios Profesionales Especializados de Auditoría Interna para la Acreditación del Laboratorio de Medidores."</t>
  </si>
  <si>
    <t>Análisis de la Infraestructura del Laboratorio de Medidores y la Formulación de Recomendaciones para su Acreditación.</t>
  </si>
  <si>
    <t>&gt;80%</t>
  </si>
  <si>
    <t>Diligenciar las fichas técnicas de actualización catastral durante las intervenciones realizadas en terreno</t>
  </si>
  <si>
    <r>
      <rPr>
        <b/>
        <sz val="11"/>
        <rFont val="Arial Narrow"/>
        <family val="2"/>
      </rPr>
      <t>Actualización de catastro de redes.</t>
    </r>
    <r>
      <rPr>
        <sz val="11"/>
        <rFont val="Arial Narrow"/>
        <family val="2"/>
      </rPr>
      <t xml:space="preserve">
Metros lineales de red actualizados</t>
    </r>
  </si>
  <si>
    <t>10.000 metros lineales</t>
  </si>
  <si>
    <t>Realizar visitas de campo para actualizar la información de los predios definidas en el catastro vigente.</t>
  </si>
  <si>
    <r>
      <rPr>
        <b/>
        <sz val="11"/>
        <rFont val="Arial Narrow"/>
        <family val="2"/>
      </rPr>
      <t>Actualización de catastro de usuarios.</t>
    </r>
    <r>
      <rPr>
        <sz val="11"/>
        <rFont val="Arial Narrow"/>
        <family val="2"/>
      </rPr>
      <t xml:space="preserve">
Número de predios actualizados en la base catastral</t>
    </r>
  </si>
  <si>
    <t>100% de suscriptores</t>
  </si>
  <si>
    <t>Elaborar Matriz de Control Ambiental.</t>
  </si>
  <si>
    <t>Matriz de Control Ambiental.</t>
  </si>
  <si>
    <t>Elaborar el Plan Institucional de Gestión Ambiental.</t>
  </si>
  <si>
    <t>Plan Institucional de Gestión Ambiental.</t>
  </si>
  <si>
    <t>Seguimiento al Cumplimiento del Plan Institucional de Gestión Ambiental.</t>
  </si>
  <si>
    <t>Informe de Seguimiento al Plan Institucional de Gestión Ambiental.</t>
  </si>
  <si>
    <t>Realizar Auditoria Interna al Cumplimiento de la Normativa Ambiental.</t>
  </si>
  <si>
    <t>Informe de Auditoria Interna al Cumplimiento de la Normativa Ambiental.</t>
  </si>
  <si>
    <t>Emitir circulares de pago con fechas establecidas para la entrega oportuna de las facturas con sus respectivos soportes por parte de los supervisores de contratos. Además, garantizar el pago de por lo menos el 80% de las cuentas de cobro a cierre de la vigencia.</t>
  </si>
  <si>
    <r>
      <rPr>
        <b/>
        <sz val="11"/>
        <color theme="1"/>
        <rFont val="Arial Narrow"/>
        <family val="2"/>
      </rPr>
      <t>Cuentas por pagar.</t>
    </r>
    <r>
      <rPr>
        <sz val="11"/>
        <color theme="1"/>
        <rFont val="Arial Narrow"/>
        <family val="2"/>
      </rPr>
      <t xml:space="preserve">
Pago a proveedores.</t>
    </r>
  </si>
  <si>
    <t>60% de las cuentas por pagar.</t>
  </si>
  <si>
    <t>Se calcula el indicador con información teniendo en cuenta la fecha de radicación en contabilidad, la fecha de vencimiento y esta última es la que se compara con respecto a la fecha de pago. Se debe tener en cuenta las excepciones a la política de pagos (honorarios, servicios públicos, pagos laborales, entre otros)</t>
  </si>
  <si>
    <r>
      <rPr>
        <b/>
        <sz val="11"/>
        <rFont val="Arial Narrow"/>
        <family val="2"/>
      </rPr>
      <t>Circulares Emitidas.</t>
    </r>
    <r>
      <rPr>
        <sz val="11"/>
        <rFont val="Arial Narrow"/>
        <family val="2"/>
      </rPr>
      <t xml:space="preserve">
Circular de cierres contables mensuales vigencia 2026.</t>
    </r>
  </si>
  <si>
    <t>Se emite circular anual en el mes de enero, pero se hacen seguimiento mensuales para el cumplimiento de estos lineamientos</t>
  </si>
  <si>
    <t>Elaborar boletines semanales de tesorería para control del efectivo y cumplimiento de la política de pagos</t>
  </si>
  <si>
    <r>
      <rPr>
        <b/>
        <sz val="11"/>
        <rFont val="Arial Narrow"/>
        <family val="2"/>
      </rPr>
      <t>Boletines de tesorería.</t>
    </r>
    <r>
      <rPr>
        <sz val="11"/>
        <rFont val="Arial Narrow"/>
        <family val="2"/>
      </rPr>
      <t xml:space="preserve">
No. De Informes de las Facturas generadas, revisadas y programadas (Boletines de tesorería) </t>
    </r>
  </si>
  <si>
    <t>Se emiten 2 boletines semanales analizando la sensibilidad de caja de la empresa para llevar a cabo los pagos de forma oportuna</t>
  </si>
  <si>
    <t>Elaboración y seguimiento al flujo de caja de la ESSMAR por unidad de negocio</t>
  </si>
  <si>
    <r>
      <rPr>
        <b/>
        <sz val="11"/>
        <rFont val="Arial Narrow"/>
        <family val="2"/>
      </rPr>
      <t>Seguimiento al Flujo de Caja.</t>
    </r>
    <r>
      <rPr>
        <sz val="11"/>
        <rFont val="Arial Narrow"/>
        <family val="2"/>
      </rPr>
      <t xml:space="preserve">
No. de informe de Flujo de caja real/estimado mensual e informe descriptivo de la ejecución.</t>
    </r>
  </si>
  <si>
    <t>Se emite informe de flujo de caja (cuantitativo y descriptivo) periodo vencido</t>
  </si>
  <si>
    <t>Elaborar informes mensuales de las optimizaciones realizadas</t>
  </si>
  <si>
    <r>
      <rPr>
        <b/>
        <sz val="11"/>
        <rFont val="Arial Narrow"/>
        <family val="2"/>
      </rPr>
      <t>Gestión de tasas bancarias.</t>
    </r>
    <r>
      <rPr>
        <sz val="11"/>
        <rFont val="Arial Narrow"/>
        <family val="2"/>
      </rPr>
      <t xml:space="preserve">
No. De informes de análisis de tasas con las distintas entidades bancarias para realizar gestión de liquidez " trimestral (4)"</t>
    </r>
  </si>
  <si>
    <t xml:space="preserve">Cada trimestre se realizará una revisión de las tasas y reciprocidades con las distintas entidades bancarias </t>
  </si>
  <si>
    <t>Realizar seguimiento al cumplimiento del plan de austeridad para la vigencia 2026 en articulación con las distintas dependencias</t>
  </si>
  <si>
    <r>
      <rPr>
        <b/>
        <sz val="11"/>
        <color theme="1"/>
        <rFont val="Arial Narrow"/>
        <family val="2"/>
      </rPr>
      <t>Seguimiento al Plan de austeridad.</t>
    </r>
    <r>
      <rPr>
        <sz val="11"/>
        <color theme="1"/>
        <rFont val="Arial Narrow"/>
        <family val="2"/>
      </rPr>
      <t xml:space="preserve">
Actualización del Plan de austeridad
No. De informes realizados del cumplimiento del plan de austeridad</t>
    </r>
  </si>
  <si>
    <t>Actualización plan de austeridad para el 28 de febrero.</t>
  </si>
  <si>
    <t>Implementar un sistema de costos ABC que permita garantizar una correcta asignación de erogaciones</t>
  </si>
  <si>
    <r>
      <rPr>
        <b/>
        <sz val="11"/>
        <color theme="1"/>
        <rFont val="Arial Narrow"/>
        <family val="2"/>
      </rPr>
      <t>Sistemas de costos ABC.</t>
    </r>
    <r>
      <rPr>
        <sz val="11"/>
        <color theme="1"/>
        <rFont val="Arial Narrow"/>
        <family val="2"/>
      </rPr>
      <t xml:space="preserve">
Sistema de costeo implementado</t>
    </r>
  </si>
  <si>
    <t xml:space="preserve"> seguimiento y control a la ejecución del presupuesto mediante el comité de costos y control presupuestal </t>
  </si>
  <si>
    <r>
      <rPr>
        <b/>
        <sz val="11"/>
        <color theme="1"/>
        <rFont val="Arial Narrow"/>
        <family val="2"/>
      </rPr>
      <t>Comité presupuestal de costos y gastos.</t>
    </r>
    <r>
      <rPr>
        <sz val="11"/>
        <color theme="1"/>
        <rFont val="Arial Narrow"/>
        <family val="2"/>
      </rPr>
      <t xml:space="preserve">
Actas de reuniones y seguimiento a compromisos 
 Informes de control presupuestal por unidades de negocios.                                   
Ejecución presupuestal mensual de gastos </t>
    </r>
  </si>
  <si>
    <t>Realizar el seguimiento y control al cumplimiento del presupuesto y del PAA 2025</t>
  </si>
  <si>
    <r>
      <rPr>
        <b/>
        <sz val="11"/>
        <color theme="1"/>
        <rFont val="Arial Narrow"/>
        <family val="2"/>
      </rPr>
      <t>Conciliación del presupuesto y el PAA.</t>
    </r>
    <r>
      <rPr>
        <sz val="11"/>
        <color theme="1"/>
        <rFont val="Arial Narrow"/>
        <family val="2"/>
      </rPr>
      <t xml:space="preserve">
No. De conciliaciones a la ejecución del presupuesto y el PAA</t>
    </r>
  </si>
  <si>
    <r>
      <rPr>
        <b/>
        <sz val="11"/>
        <color theme="1"/>
        <rFont val="Arial Narrow"/>
        <family val="2"/>
      </rPr>
      <t>Reformulaciones presupuestales.</t>
    </r>
    <r>
      <rPr>
        <sz val="11"/>
        <color theme="1"/>
        <rFont val="Arial Narrow"/>
        <family val="2"/>
      </rPr>
      <t xml:space="preserve">
N° de reformulaciones presupuestarias elaboradas</t>
    </r>
  </si>
  <si>
    <t>Realizar una evaluación detallada de las condiciones actuales de las instalaciones</t>
  </si>
  <si>
    <t>Matriz consolidada con las necesidades por cada sede e informe remisorio</t>
  </si>
  <si>
    <t>$</t>
  </si>
  <si>
    <t>Ejecutar el plan de acción definido</t>
  </si>
  <si>
    <t>Bitácora de las acciones del plan ejecutadas con respectivo registro y demás evidencias</t>
  </si>
  <si>
    <t>Elaborar informe periódico del estado de avance del plan</t>
  </si>
  <si>
    <t>Informe descriptivo elaborado</t>
  </si>
  <si>
    <t>Instituir un comité con el área técnica, comercial, almacén, servicios administrativos y contabilidad para analizar la planeación de la demanda.</t>
  </si>
  <si>
    <r>
      <rPr>
        <b/>
        <sz val="11"/>
        <color theme="1"/>
        <rFont val="Arial Narrow"/>
        <family val="2"/>
      </rPr>
      <t>Comité de planeación de la demanda de inventarios.</t>
    </r>
    <r>
      <rPr>
        <sz val="11"/>
        <color theme="1"/>
        <rFont val="Arial Narrow"/>
        <family val="2"/>
      </rPr>
      <t xml:space="preserve">
Emisión de la circular para la vigencia 2026 del comité instituido.                                                                           Actas de reuniones y seguimiento a compromisos  (trimestral)
No. De informes realizados de planeación de la demanda</t>
    </r>
  </si>
  <si>
    <t>Se emitirá una circular interna en donde se definen las fechas para las sesiones del comité y los resultados de ejecución se emitirán el segundo día hábil del mes siguiente</t>
  </si>
  <si>
    <t>Reducción  el tiempo de toma de inventarios y conciliación, gracias a funciones automatizadas por la implementación y estabilización de un ERP integrado</t>
  </si>
  <si>
    <r>
      <t xml:space="preserve">Ejecución de inventarios almacén.
</t>
    </r>
    <r>
      <rPr>
        <sz val="11"/>
        <color theme="1"/>
        <rFont val="Arial Narrow"/>
        <family val="2"/>
      </rPr>
      <t>Registro de inventarios cíclicos y generales realizados.
Justificación de los ajustes de los inventarios.</t>
    </r>
  </si>
  <si>
    <t>Se realizarán tomas de inventario a partir del mes de febrero, después del cierre de diciembre que se lleve a cabo en enero</t>
  </si>
  <si>
    <r>
      <t xml:space="preserve">Garantizar que las Tecnologías de la Información y las Comunicaciones </t>
    </r>
    <r>
      <rPr>
        <b/>
        <sz val="11"/>
        <color theme="4"/>
        <rFont val="Arial Narrow"/>
        <family val="2"/>
      </rPr>
      <t>apoyen de manera efectiva la gestión institucional, mediante el fortalecimiento de la infraestructura tecnológica, la seguridad de la información, la transformación digital de los procesos</t>
    </r>
    <r>
      <rPr>
        <sz val="11"/>
        <color rgb="FF000000"/>
        <rFont val="Arial Narrow"/>
        <family val="2"/>
      </rPr>
      <t xml:space="preserve"> y el uso estratégico de la información para la toma de decisiones.</t>
    </r>
  </si>
  <si>
    <t>Ejecutar las actividades del Plan</t>
  </si>
  <si>
    <r>
      <t xml:space="preserve">Proteger la información institucional garantizando su </t>
    </r>
    <r>
      <rPr>
        <b/>
        <sz val="11"/>
        <color theme="4"/>
        <rFont val="Arial Narrow"/>
        <family val="2"/>
      </rPr>
      <t>confidencialidad, integridad y disponibilidad</t>
    </r>
    <r>
      <rPr>
        <sz val="11"/>
        <color rgb="FF000000"/>
        <rFont val="Arial Narrow"/>
        <family val="2"/>
      </rPr>
      <t>, mediante la gestión de riesgos de seguridad de la información, el fortalecimiento de controles, la cultura de seguridad y el cumplimiento de requisitos normativos y tecnológicos.</t>
    </r>
  </si>
  <si>
    <r>
      <rPr>
        <b/>
        <sz val="11"/>
        <color theme="4"/>
        <rFont val="Arial Narrow"/>
        <family val="2"/>
      </rPr>
      <t>Reducir los riesgos de seguridad de la información</t>
    </r>
    <r>
      <rPr>
        <sz val="11"/>
        <color rgb="FF000000"/>
        <rFont val="Arial Narrow"/>
        <family val="2"/>
      </rPr>
      <t xml:space="preserve"> a niveles aceptables para la entidad, mediante la implementación, seguimiento y mejora de controles técnicos, administrativos y físicos que mitiguen, eviten, transfieran o acepten los riesgos identificados.</t>
    </r>
  </si>
  <si>
    <t>Cumplimiento del Plan Estratégico de Capital Humano</t>
  </si>
  <si>
    <r>
      <t xml:space="preserve">Fortalecer la </t>
    </r>
    <r>
      <rPr>
        <b/>
        <sz val="11"/>
        <color theme="4"/>
        <rFont val="Arial Narrow"/>
        <family val="2"/>
      </rPr>
      <t>gestión del talento humano de la entidad mediante la planificación, desarrollo, bienestar y retención del personal</t>
    </r>
    <r>
      <rPr>
        <sz val="11"/>
        <color theme="1"/>
        <rFont val="Arial Narrow"/>
        <family val="2"/>
      </rPr>
      <t>, asegurando que las competencias, el desempeño y la cultura organizacional estén alineados con la estrategia institucional y contribuyan al logro de los resultados misionales.</t>
    </r>
  </si>
  <si>
    <r>
      <t xml:space="preserve">Fortalecer </t>
    </r>
    <r>
      <rPr>
        <b/>
        <sz val="11"/>
        <color theme="4"/>
        <rFont val="Arial Narrow"/>
        <family val="2"/>
      </rPr>
      <t>las competencias, habilidades y conocimientos</t>
    </r>
    <r>
      <rPr>
        <sz val="11"/>
        <color theme="1"/>
        <rFont val="Arial Narrow"/>
        <family val="2"/>
      </rPr>
      <t xml:space="preserve"> del talento humano, garantizando el desarrollo continuo del personal y el mejoramiento del desempeño organizacional.</t>
    </r>
  </si>
  <si>
    <r>
      <t xml:space="preserve">Fortalecer </t>
    </r>
    <r>
      <rPr>
        <b/>
        <sz val="11"/>
        <color theme="4"/>
        <rFont val="Arial Narrow"/>
        <family val="2"/>
      </rPr>
      <t>el bienestar integral</t>
    </r>
    <r>
      <rPr>
        <sz val="11"/>
        <color theme="1"/>
        <rFont val="Arial Narrow"/>
        <family val="2"/>
      </rPr>
      <t xml:space="preserve"> de los trabajadores mediante la implementación de programas, actividades e incentivos que promuevan su desarrollo personal y profesional, mejoren su calidad de vida laboral y contribuyan al fortalecimiento del clima organizacional y al logro de los objetivos institucionales.</t>
    </r>
  </si>
  <si>
    <r>
      <t xml:space="preserve">Prevenir </t>
    </r>
    <r>
      <rPr>
        <b/>
        <sz val="11"/>
        <color theme="4"/>
        <rFont val="Arial Narrow"/>
        <family val="2"/>
      </rPr>
      <t>accidentes de trabajo y enfermedades laborales</t>
    </r>
    <r>
      <rPr>
        <sz val="11"/>
        <color theme="1"/>
        <rFont val="Arial Narrow"/>
        <family val="2"/>
      </rPr>
      <t>, garantizando condiciones seguras y saludables para todos los trabajadores, en cumplimiento de la normatividad vigente y en coherencia con la mejora continua del Sistema de Gestión de Seguridad y Salud en el Trabajo (SG-SST).</t>
    </r>
  </si>
  <si>
    <t>-34%</t>
  </si>
  <si>
    <t>Capacitar a todos los servidores públicos de la ESSMAR E.S.P. en el conocimiento y la correcta aplicación del Código General Disciplinario, con el fin de prevenir faltas disciplinarias, garantizar el debido proceso y fortalecer la conducta ética en el ejercicio de la función pública.</t>
  </si>
  <si>
    <r>
      <t xml:space="preserve">Capacitaciones Gestión Disciplinaria 
</t>
    </r>
    <r>
      <rPr>
        <sz val="11"/>
        <color theme="1"/>
        <rFont val="Arial Narrow"/>
        <family val="2"/>
      </rPr>
      <t>Sobre el régimen disciplinario.
Sobre las faltas disciplinarias y controles disciplinarios.
Sobre canales e instrumentos efectivos para los informes de faltas disciplinarias y el reglamento interno.</t>
    </r>
  </si>
  <si>
    <r>
      <t xml:space="preserve">I. Las fechas de las capacitaciones serán articuladas con la Dirección de Capital Humano mediante el Plan Institucional de Capacitación.
II. Esta meta se traza teniendo en cuenta las capacidades locativas disponibles para la realización de jornadas de capacitación:
</t>
    </r>
    <r>
      <rPr>
        <b/>
        <i/>
        <sz val="10"/>
        <rFont val="Arial Narrow"/>
        <family val="2"/>
      </rPr>
      <t>Población total:</t>
    </r>
    <r>
      <rPr>
        <i/>
        <sz val="10"/>
        <rFont val="Arial Narrow"/>
        <family val="2"/>
      </rPr>
      <t xml:space="preserve"> 482 funcionarios [100%]
</t>
    </r>
    <r>
      <rPr>
        <b/>
        <i/>
        <sz val="10"/>
        <rFont val="Arial Narrow"/>
        <family val="2"/>
      </rPr>
      <t>Capacidad auditorio:</t>
    </r>
    <r>
      <rPr>
        <i/>
        <sz val="10"/>
        <rFont val="Arial Narrow"/>
        <family val="2"/>
      </rPr>
      <t xml:space="preserve"> 30 personas [6% de la población total]
</t>
    </r>
    <r>
      <rPr>
        <b/>
        <i/>
        <sz val="10"/>
        <rFont val="Arial Narrow"/>
        <family val="2"/>
      </rPr>
      <t>Jornadas de capacitación:</t>
    </r>
    <r>
      <rPr>
        <i/>
        <sz val="10"/>
        <rFont val="Arial Narrow"/>
        <family val="2"/>
      </rPr>
      <t xml:space="preserve"> 5 jornadas.
</t>
    </r>
    <r>
      <rPr>
        <b/>
        <i/>
        <sz val="10"/>
        <rFont val="Arial Narrow"/>
        <family val="2"/>
      </rPr>
      <t xml:space="preserve">Meta: </t>
    </r>
    <r>
      <rPr>
        <i/>
        <sz val="10"/>
        <rFont val="Arial Narrow"/>
        <family val="2"/>
      </rPr>
      <t>Capacitar 150 funcionarios [≥30% de la población total]</t>
    </r>
  </si>
  <si>
    <t>Medir el índice de disminución de quejas disciplinarias, comparando el primer y segundo semestre de la vigencia 2026, con el propósito de determinar si el número de quejas aumentó, disminuyó o se mantuvo estable entre ambos periodos.</t>
  </si>
  <si>
    <r>
      <rPr>
        <b/>
        <sz val="11"/>
        <color theme="1"/>
        <rFont val="Arial Narrow"/>
        <family val="2"/>
      </rPr>
      <t xml:space="preserve">Informe faltas disciplinarias.
</t>
    </r>
    <r>
      <rPr>
        <sz val="11"/>
        <color theme="1"/>
        <rFont val="Arial Narrow"/>
        <family val="2"/>
      </rPr>
      <t>Informe Final sobre los índices de disminución de faltas disciplinarias reportadas en la vigencia.</t>
    </r>
  </si>
  <si>
    <t>01/06/2026
1/12/2026</t>
  </si>
  <si>
    <t>Se rendirán 1 informe a final de cada semestre de la vigencia.</t>
  </si>
  <si>
    <t>Sesiones del Comité de Asuntos Disciplinarios para revisar las áreas donde más se presentan reportes de faltas disciplinarias y revisar acciones de los líderes de proceso de las mismas.</t>
  </si>
  <si>
    <r>
      <rPr>
        <b/>
        <sz val="11"/>
        <color theme="1"/>
        <rFont val="Arial Narrow"/>
        <family val="2"/>
      </rPr>
      <t>Comité de asuntos disciplinarios.</t>
    </r>
    <r>
      <rPr>
        <sz val="11"/>
        <color theme="1"/>
        <rFont val="Arial Narrow"/>
        <family val="2"/>
      </rPr>
      <t xml:space="preserve">
Resolución o acto administrativo de aprobación.
Actas de sesiones del comité.</t>
    </r>
  </si>
  <si>
    <t>01/04/2026
1/08/2026
1/12/2026</t>
  </si>
  <si>
    <t>30/04/2026
30/08/2026
31/12/2026</t>
  </si>
  <si>
    <t>Se realizarán 3 sesiones del comité.</t>
  </si>
  <si>
    <t>Desarrollar campañas dirigidas a la ciudadanía para dar a conocer los mecanismos con los que cuenta la Entidad para realizar denuncias.</t>
  </si>
  <si>
    <t>Campaña ejecutada (Ciudadanía)</t>
  </si>
  <si>
    <t>(1) Campaña</t>
  </si>
  <si>
    <t>Desarrollar campañas dirigidas a los funcionarios para dar a conocer los mecanismos con los que cuenta la Entidad para realizar denuncias</t>
  </si>
  <si>
    <t>Campaña ejecutada (Funcionarios)</t>
  </si>
  <si>
    <t>(4) Campañas
(1) por trimestre</t>
  </si>
  <si>
    <t>Índice de eficiencia de la política Cero Papel.</t>
  </si>
  <si>
    <t>Socialización de la política Cero Papel con trabajadores oficiales y empleados públicos</t>
  </si>
  <si>
    <r>
      <rPr>
        <b/>
        <sz val="11"/>
        <rFont val="Arial Narrow"/>
        <family val="2"/>
      </rPr>
      <t>Capacitaciones cero papel.</t>
    </r>
    <r>
      <rPr>
        <sz val="11"/>
        <rFont val="Arial Narrow"/>
        <family val="2"/>
      </rPr>
      <t xml:space="preserve">
Listado de asistencia a las respectivas socializaciones</t>
    </r>
  </si>
  <si>
    <t>3/31/2026</t>
  </si>
  <si>
    <t>Realizar mesas de trabajo periódicas con las áreas que estén teniendo desviaciones significativas en el consumo de papel o que se evidencie el incumplimiento de las políticas de cero de papel y se definan planes de mejoramiento.</t>
  </si>
  <si>
    <r>
      <rPr>
        <b/>
        <sz val="11"/>
        <rFont val="Arial Narrow"/>
        <family val="2"/>
      </rPr>
      <t>Mesas de trabajo realizadas</t>
    </r>
    <r>
      <rPr>
        <sz val="11"/>
        <rFont val="Arial Narrow"/>
        <family val="2"/>
      </rPr>
      <t xml:space="preserve">
(Planes de mejoramiento acordados)</t>
    </r>
  </si>
  <si>
    <t>Realizar Informe evaluativo de la efectividad de la política Cero Papel a través de la racionalización del mismo impactando en la austeridad del gasto publico de la ESSMAR E.S.P. con corte diciembre 2025.</t>
  </si>
  <si>
    <r>
      <rPr>
        <b/>
        <sz val="11"/>
        <rFont val="Arial Narrow"/>
        <family val="2"/>
      </rPr>
      <t>Efectividad de la Política de cero papel.</t>
    </r>
    <r>
      <rPr>
        <sz val="11"/>
        <rFont val="Arial Narrow"/>
        <family val="2"/>
      </rPr>
      <t xml:space="preserve">
Informe elaborado</t>
    </r>
  </si>
  <si>
    <t>12/31/2026</t>
  </si>
  <si>
    <t>I. Formular procedimiento de auditoria y control
II. Aprobar el procedimiento
III. Publicar el procedimiento</t>
  </si>
  <si>
    <t>Procedimiento aprobado</t>
  </si>
  <si>
    <t>Implementar programa de auditoria y control.</t>
  </si>
  <si>
    <t>Informe de seguimiento</t>
  </si>
  <si>
    <r>
      <rPr>
        <b/>
        <sz val="11"/>
        <rFont val="Arial Narrow"/>
        <family val="2"/>
      </rPr>
      <t xml:space="preserve">PROGRMA DE AUDITORÍA Y CONTROL
</t>
    </r>
    <r>
      <rPr>
        <sz val="11"/>
        <rFont val="Arial Narrow"/>
        <family val="2"/>
      </rPr>
      <t xml:space="preserve">
Programa articulado con la Oficina Asesora de Control Interno, mediante el Plan de Auditoría.</t>
    </r>
  </si>
  <si>
    <t>60%</t>
  </si>
  <si>
    <t>Realizar # capacitaciones referentes a gestión documental y/o administración de archivos</t>
  </si>
  <si>
    <t>Listas de asistencia</t>
  </si>
  <si>
    <r>
      <rPr>
        <b/>
        <sz val="11"/>
        <color rgb="FFFF0000"/>
        <rFont val="Arial Narrow"/>
        <family val="2"/>
      </rPr>
      <t>PROGRAMA DE CAPACITACIÓN Y SENSIBILIZACIÓN</t>
    </r>
    <r>
      <rPr>
        <sz val="11"/>
        <color rgb="FFFF0000"/>
        <rFont val="Arial Narrow"/>
        <family val="2"/>
      </rPr>
      <t xml:space="preserve">
Programa articulado con la Dirección de Capital Humano, mediante el Plan Institucional de Capacitación.</t>
    </r>
  </si>
  <si>
    <t>Realizar la limpieza áreas</t>
  </si>
  <si>
    <t>GD-F31 Control de limpieza de áreas de archivo</t>
  </si>
  <si>
    <r>
      <rPr>
        <b/>
        <sz val="11"/>
        <color theme="1" tint="0.14999847407452621"/>
        <rFont val="Arial Narrow"/>
        <family val="2"/>
      </rPr>
      <t>PROGRAMA LIMPIEZA DE ÁREAS DE ARCHIVO</t>
    </r>
    <r>
      <rPr>
        <sz val="11"/>
        <color theme="1" tint="0.14999847407452621"/>
        <rFont val="Arial Narrow"/>
        <family val="2"/>
      </rPr>
      <t xml:space="preserve">
Programa articulado con la Dirección Administrativa y Financiera mediante el Plan de Mantenimiento.</t>
    </r>
  </si>
  <si>
    <t>Realizar una (1) inspección semestral</t>
  </si>
  <si>
    <t>GD-F29 Inspección áreas de archivo</t>
  </si>
  <si>
    <r>
      <rPr>
        <b/>
        <sz val="11"/>
        <color theme="1" tint="0.14999847407452621"/>
        <rFont val="Arial Narrow"/>
        <family val="2"/>
      </rPr>
      <t>PROGRAMA DE INSPECCIÓN Y MANTENIMIENTO</t>
    </r>
    <r>
      <rPr>
        <sz val="11"/>
        <color theme="1" tint="0.14999847407452621"/>
        <rFont val="Arial Narrow"/>
        <family val="2"/>
      </rPr>
      <t xml:space="preserve">
Programa articulado con la Dirección Administrativa y Financiera mediante el Plan de Mantenimiento.</t>
    </r>
  </si>
  <si>
    <t>Gestionar una (1) fumigación semestral</t>
  </si>
  <si>
    <t>Informe</t>
  </si>
  <si>
    <r>
      <rPr>
        <b/>
        <sz val="11"/>
        <color theme="1" tint="0.14999847407452621"/>
        <rFont val="Arial Narrow"/>
        <family val="2"/>
      </rPr>
      <t>PROGRAMA DE SANEAMIENTO AMBIENTAL</t>
    </r>
    <r>
      <rPr>
        <sz val="11"/>
        <color theme="1" tint="0.14999847407452621"/>
        <rFont val="Arial Narrow"/>
        <family val="2"/>
      </rPr>
      <t xml:space="preserve">
Programa articulado con la Dirección Administrativa y Financiera mediante el Plan de fumigación.</t>
    </r>
  </si>
  <si>
    <t>I. Inspeccionar unidades de almacenamiento deterioradas para identificar aquellas que presenten daños que comprometan la conservación documental.
II. Re almacenar unidades documentales sustituyendo las unidades de conservación deterioradas por nuevas y reubicar los documentos en condiciones óptimas.
III. Reportar cantidad de unidades de conservación Re almacenadas.</t>
  </si>
  <si>
    <t>Reportes del inventario documental del Archivo Central</t>
  </si>
  <si>
    <t>PROGRAMA DE ALMACENAMIENTO Y REALMACENAMIENTO</t>
  </si>
  <si>
    <t>Solicitar reporte y cargue mensual al cumplimiento del Plan de acción.</t>
  </si>
  <si>
    <r>
      <rPr>
        <b/>
        <sz val="11"/>
        <color theme="1"/>
        <rFont val="Arial Narrow"/>
        <family val="2"/>
      </rPr>
      <t>Seguimiento mensual al Plan de Acción.</t>
    </r>
    <r>
      <rPr>
        <sz val="11"/>
        <color theme="1"/>
        <rFont val="Arial Narrow"/>
        <family val="2"/>
      </rPr>
      <t xml:space="preserve">
Acta de comité de gerencia</t>
    </r>
  </si>
  <si>
    <t>Revisar avances mensuales al cumplimiento del plan de acción.</t>
  </si>
  <si>
    <t>Socializar resultados en comité primario de gerencia.</t>
  </si>
  <si>
    <t>Solicitar el informe de avances trimestral al plan de acción.</t>
  </si>
  <si>
    <r>
      <rPr>
        <b/>
        <sz val="11"/>
        <color theme="1"/>
        <rFont val="Arial Narrow"/>
        <family val="2"/>
      </rPr>
      <t>Seguimiento trimestral al Plan de Acción.</t>
    </r>
    <r>
      <rPr>
        <sz val="11"/>
        <color theme="1"/>
        <rFont val="Arial Narrow"/>
        <family val="2"/>
      </rPr>
      <t xml:space="preserve">
Acta de comité de MIPG</t>
    </r>
  </si>
  <si>
    <t>Revisar los informes y realizar mesas de sustentación y evaluación</t>
  </si>
  <si>
    <t>Elaborar el informe trimestral de seguimiento al plan de acción.</t>
  </si>
  <si>
    <t>Convocar comité de MIPG para socialización de resultados trimestrales</t>
  </si>
  <si>
    <t>Solicitar la elaboración de los planes institucionales 2027.</t>
  </si>
  <si>
    <r>
      <rPr>
        <b/>
        <sz val="11"/>
        <color theme="1"/>
        <rFont val="Arial Narrow"/>
        <family val="2"/>
      </rPr>
      <t>Planes institucionales elaborados.</t>
    </r>
    <r>
      <rPr>
        <sz val="11"/>
        <color theme="1"/>
        <rFont val="Arial Narrow"/>
        <family val="2"/>
      </rPr>
      <t xml:space="preserve">
Acta de aprobación de los planes institucionales.</t>
    </r>
  </si>
  <si>
    <t>Realizar mesas de trabajo para articular indicadores y metas.</t>
  </si>
  <si>
    <t>Convocar comité de MIPG para revisión y aprobación de planes.</t>
  </si>
  <si>
    <t>Crear herramienta o instrumento que sirva de apoyo para evaluar el estado de implementación del sistema de gestión de calidad de los procesos en el cumplimiento de los lineamientos de la ISO 9001</t>
  </si>
  <si>
    <t>Matriz de diagnostico de procesos y actividades</t>
  </si>
  <si>
    <t>Realizar la evaluación de la criticidad de los procesos bajo los parámetros de la norma ISO 9001</t>
  </si>
  <si>
    <t>Evaluación de la criticad de los procesos bajo ISO 9001</t>
  </si>
  <si>
    <t>100% de los procesos</t>
  </si>
  <si>
    <t>Auditorías internas ejecutadas conforme al programa.</t>
  </si>
  <si>
    <r>
      <t xml:space="preserve">Auditorías internas ejecutadas
</t>
    </r>
    <r>
      <rPr>
        <sz val="11"/>
        <rFont val="Arial Narrow"/>
        <family val="2"/>
      </rPr>
      <t>(Informe de auditoria y plan de mejoramiento formulado)</t>
    </r>
  </si>
  <si>
    <t>Seguimiento a planes de mejoramiento realizado</t>
  </si>
  <si>
    <r>
      <t xml:space="preserve">Informe de seguimiento a los planes de mejoramiento
</t>
    </r>
    <r>
      <rPr>
        <sz val="11"/>
        <rFont val="Arial Narrow"/>
        <family val="2"/>
      </rPr>
      <t>(Informes de seguimiento documentados)</t>
    </r>
  </si>
  <si>
    <t>2 veces al años</t>
  </si>
  <si>
    <t>Realizar un informe anual sobre el estado del sistema de gestión de la calidad.</t>
  </si>
  <si>
    <t>Informe del estado del SGC</t>
  </si>
  <si>
    <t>1 vez al año</t>
  </si>
  <si>
    <t>Realizar reunión de seguimiento con la alta dirección para evaluar el estado del sistema.</t>
  </si>
  <si>
    <r>
      <t xml:space="preserve">Evaluación por la dirección
</t>
    </r>
    <r>
      <rPr>
        <sz val="11"/>
        <rFont val="Arial Narrow"/>
        <family val="2"/>
      </rPr>
      <t>(Acta de reunión con la alta dirección)</t>
    </r>
  </si>
  <si>
    <t>Reinducción a todos los líderes de proceso en el SGC.</t>
  </si>
  <si>
    <t>Reinducciones realizadas
(Evidencia fotográfica, listados de asistencia)</t>
  </si>
  <si>
    <t>Actualizar las caracterizaciones de los procesos.</t>
  </si>
  <si>
    <t>Caracterizaciones actualizadas</t>
  </si>
  <si>
    <t>Realizar proceso precontractual, contractual, supervisión y ejecución y liquidación del contrato.</t>
  </si>
  <si>
    <t>Ejecución del contrato de certificación de auditores.</t>
  </si>
  <si>
    <t>100% de ejecución</t>
  </si>
  <si>
    <t>Índice de riesgos</t>
  </si>
  <si>
    <t>Actualizar el mapa de riesgos institucional.</t>
  </si>
  <si>
    <t>Mapa de riesgos institucional</t>
  </si>
  <si>
    <t>Realizar diagnóstico de riesgos para identificar efectividad de los controles.</t>
  </si>
  <si>
    <t>Diagnóstico de Riesgos (Controles y Materialización)</t>
  </si>
  <si>
    <t>Realizar informe de seguimiento al cumplimiento de las acciones de mejora definidas en las matrices de riesgo por procesos.</t>
  </si>
  <si>
    <t>Informe mensual de seguimiento a riesgos</t>
  </si>
  <si>
    <t>Realizar mesas de trabajo para articular acciones de mejora y controles.</t>
  </si>
  <si>
    <t>Actas y reportes de gestión del riesgo</t>
  </si>
  <si>
    <t>Realizar proceso de capacitación en la metodologías de riesgos de la entidad.</t>
  </si>
  <si>
    <t>Capacitación en riesgos</t>
  </si>
  <si>
    <t>Realizar la actualización de la política de acuerdo con la DAFP.</t>
  </si>
  <si>
    <t>Actualización de la política</t>
  </si>
  <si>
    <t>Elaborar procedimiento de gestión de riesgos institucionales.</t>
  </si>
  <si>
    <t>Elaboración de procedimiento</t>
  </si>
  <si>
    <t>Desarrollar matriz de medición de efectividad de controles e impacto en el riesgo residual.</t>
  </si>
  <si>
    <t>Crear herramienta para medir los controles y las acciones de mejora.</t>
  </si>
  <si>
    <t>Definir enlaces por procesos para articular a las áreas con la OAPEGR</t>
  </si>
  <si>
    <t>Elaborar resolución de gestión de riesgos.</t>
  </si>
  <si>
    <t>ITA (Índice de transparencia)</t>
  </si>
  <si>
    <t>Elaborar el plan de sostenibilidad del ITA para la siguiente vigencia.</t>
  </si>
  <si>
    <r>
      <t xml:space="preserve">Plan de Sostenibilidad del ITA
</t>
    </r>
    <r>
      <rPr>
        <sz val="11"/>
        <rFont val="Arial Narrow"/>
        <family val="2"/>
      </rPr>
      <t>Plan elaborado.</t>
    </r>
  </si>
  <si>
    <t>31/06/2025</t>
  </si>
  <si>
    <t>Elaborar el informe de seguimiento semestral de las acciones definidas para garantizar la correcta actualización del modulo de transparencia.</t>
  </si>
  <si>
    <r>
      <t xml:space="preserve">Informe de actualización modulo de transparencia.
</t>
    </r>
    <r>
      <rPr>
        <sz val="11"/>
        <rFont val="Arial Narrow"/>
        <family val="2"/>
      </rPr>
      <t>Informe Semestral.</t>
    </r>
    <r>
      <rPr>
        <b/>
        <sz val="11"/>
        <rFont val="Arial Narrow"/>
        <family val="2"/>
      </rPr>
      <t xml:space="preserve">
</t>
    </r>
    <r>
      <rPr>
        <sz val="11"/>
        <rFont val="Arial Narrow"/>
        <family val="2"/>
      </rPr>
      <t>Registro del diligenciamiento del formulario ITA.</t>
    </r>
  </si>
  <si>
    <t>Socialización del cronograma anual de las fechas de reporte al SUI.</t>
  </si>
  <si>
    <r>
      <rPr>
        <b/>
        <sz val="11"/>
        <color theme="1"/>
        <rFont val="Arial Narrow"/>
        <family val="2"/>
      </rPr>
      <t>Socialización SUI.</t>
    </r>
    <r>
      <rPr>
        <sz val="11"/>
        <color theme="1"/>
        <rFont val="Arial Narrow"/>
        <family val="2"/>
      </rPr>
      <t xml:space="preserve">
Socialización del cronograma anual de las fechas de reporte al SUI.</t>
    </r>
  </si>
  <si>
    <t>Reportes cargados y certificados por tópico</t>
  </si>
  <si>
    <t>Reporte y certificados SUI.
Reportes cargados y certificados por tópico</t>
  </si>
  <si>
    <t>31/12/2025</t>
  </si>
  <si>
    <t>Informe bimensual de resultados por tópico</t>
  </si>
  <si>
    <t>Informe bimestral SUI.
 de resultados por tópico</t>
  </si>
  <si>
    <t>Índice de desempeño institucional</t>
  </si>
  <si>
    <t>Elaborar plan de mejoramiento FURAG</t>
  </si>
  <si>
    <r>
      <rPr>
        <b/>
        <sz val="11"/>
        <color theme="1"/>
        <rFont val="Arial Narrow"/>
        <family val="2"/>
      </rPr>
      <t>Plan de sostenibilidad MIPG</t>
    </r>
    <r>
      <rPr>
        <sz val="11"/>
        <color theme="1"/>
        <rFont val="Arial Narrow"/>
        <family val="2"/>
      </rPr>
      <t xml:space="preserve">
Plan actualizado</t>
    </r>
  </si>
  <si>
    <t>Elaborar el programa de transparencia y ética publica y cumplir con los parámetros de racionalización de trámites</t>
  </si>
  <si>
    <t>Plan de racionalización de trámite (PTEP)</t>
  </si>
  <si>
    <t>Se encuentra en fase de diagnostico</t>
  </si>
  <si>
    <t>Elaborar el inventario de conocimiento tácito del proceso de acueducto y alcantarillado.</t>
  </si>
  <si>
    <r>
      <rPr>
        <b/>
        <sz val="11"/>
        <rFont val="Arial Narrow"/>
        <family val="2"/>
      </rPr>
      <t xml:space="preserve">Inventarios de conocimiento.
</t>
    </r>
    <r>
      <rPr>
        <sz val="11"/>
        <rFont val="Arial Narrow"/>
        <family val="2"/>
      </rPr>
      <t>Tácito y explicito.</t>
    </r>
  </si>
  <si>
    <t>Crear repositorio de conocimiento tácito, lecciones aprendidas y mejores prácticas.</t>
  </si>
  <si>
    <t>Repositorio de gestión del conocimiento habilitado.</t>
  </si>
  <si>
    <t>Recopilar y socializar las principales lecciones aprendidas de los procesos.</t>
  </si>
  <si>
    <t>Lecciones aprendidas documentadas.</t>
  </si>
  <si>
    <t>Recopilar y socializar las principales buenas prácticas de los procesos.</t>
  </si>
  <si>
    <t>Buenas prácticas documentadas.</t>
  </si>
  <si>
    <t>Formula</t>
  </si>
  <si>
    <t>Objetivo</t>
  </si>
  <si>
    <t>observaciones</t>
  </si>
  <si>
    <t>Medir la capacidad de la entidad para recaudar, de manera eficiente y oportuna, los ingresos corrientes generados en cada mes de la vigencia, a partir de la comparación entre el recaudo efectivo y los ingresos corrientes causados o facturados.</t>
  </si>
  <si>
    <t>Medir la capacidad de la entidad para recuperar de manera efectiva la cartera vencida, evaluando mensualmente el recaudo realizado frente al saldo de cartera exigible, y consolidando el desempeño anual como el promedio de los resultados mensuales.</t>
  </si>
  <si>
    <t>El indicador refleja el porcentaje de usuarios que cuentan con micromedidores instalados, operativos y efectivamente leídos en cada mes de la vigencia.</t>
  </si>
  <si>
    <t>Rentabilidad del servicio</t>
  </si>
  <si>
    <t>Porcentaje de utilización de la capacidad instalada</t>
  </si>
  <si>
    <t>Cumplimiento del Programa Anual de Auditoria de control interno.</t>
  </si>
  <si>
    <t>% de procesos a favor de acuerdo con el presupuesto de contingencias judiciales.</t>
  </si>
  <si>
    <t>% de Acciones de Tutela a favor en los tiempos establecidos.</t>
  </si>
  <si>
    <t>Tiempo promedio de contratación SPO desde la fecha de autorización de inicio hasta la aceptación de la oferta.</t>
  </si>
  <si>
    <t>Indice de inversiones acumuladas de ACU</t>
  </si>
  <si>
    <t>Indice de inversiones acumuladas de ALC</t>
  </si>
  <si>
    <t>Tasa de respuesta dentro del plazo legal a solicitudes de disponibilidades.</t>
  </si>
  <si>
    <t>No. de muestras recolectadas en red de distribución según resolución 2115/07</t>
  </si>
  <si>
    <t xml:space="preserve">Plan Institucional de Gestion Ambiental  </t>
  </si>
  <si>
    <t>Medir el impacto de los mantenimientos locativos ejecutados sobre el estado funcional y seguro de las instalaciones físicas de la entidad.</t>
  </si>
  <si>
    <t>Evalúa si, después de intervenir, las sedes o áreas físicas quedan en condiciones adecuadas de uso, no solo si se realizó el mantenimiento.
| Resultado     | Análisis                                                                                                                                  ≥ 90% = El mantenimiento está generando impacto real y resolviendo las fallas.                                                                    70% – 89% = Se ejecutan mantenimientos, pero persisten fallas (problemas de calidad o diagnóstico).
&lt; 70% = El mantenimiento no está solucionando las condiciones locativas, revisar especificaciones técnicas, supervisión o calidad de materiales.</t>
  </si>
  <si>
    <t>Índice de quejas disciplinarias.</t>
  </si>
  <si>
    <t>Fórmula: 100 - (# de quejas disciplinarias recibidas en el 1er sem / # de quejas disciplinarias recibidas en el 2do sem*100)</t>
  </si>
  <si>
    <t xml:space="preserve">
Objetivo: Medir el comportamiento y la tendencia de las quejas disciplinarias asociadas a funcionarios de la Empresa, con el fin de identificar oportunidades de mejora, fortalecer la cultura ética institucional y garantizar la intervención oportuna de los procesos disciplinarios.</t>
  </si>
  <si>
    <t>Fórmula: 100 - (Consumo actual de papel/consumo inicial de papel * 100)</t>
  </si>
  <si>
    <t>Objetivo: Medir el nivel de eficiencia en la implementación de la Política Cero Papel en la entidad , mediante el cumplimiento de acciones orientadas a la reducción del uso del papel, y adopción de herramientas tecnológicas.</t>
  </si>
  <si>
    <t>Indice de organización y acceso a la información en los Archivos de Gestión para verificar cumplimiento de normatividad vigente</t>
  </si>
  <si>
    <t xml:space="preserve">
Fórmula: (Sumatoria porcentaje de cumplimiento por area / total de áreas evaluadas)*100</t>
  </si>
  <si>
    <t>Objetivo: Medir el nivel de cumplimiento de criterios establecidos para la organización y el acceso a la infromación en los archivo de gestión de las dependencias de la ESSMAR E.S.P.</t>
  </si>
  <si>
    <t>Cumplimiento del PINAR</t>
  </si>
  <si>
    <t xml:space="preserve">
Fórmula: (# actividades ejecutadas/# actividades programadas)/100</t>
  </si>
  <si>
    <t>Objetivo: Medir el grado de cumplimiento en la implementación del SIC en el Archivo Central, a través de la ejecución de los programas que lo conforman (limpieza, inspección y mantenimiento, saneamiento ambiental y capacitación), garantizando condiciones óptimas de preservación documental.</t>
  </si>
  <si>
    <r>
      <t xml:space="preserve">Indicador: (Procesos con documentación suficiente y efectiva / Total de procesos evaluados) × 100 
</t>
    </r>
    <r>
      <rPr>
        <b/>
        <sz val="11"/>
        <color theme="1"/>
        <rFont val="Arial Narrow"/>
        <family val="2"/>
      </rPr>
      <t>Documentación suficiente y efectiva:</t>
    </r>
    <r>
      <rPr>
        <sz val="11"/>
        <color theme="1"/>
        <rFont val="Arial Narrow"/>
        <family val="2"/>
      </rPr>
      <t xml:space="preserve"> aquella que cubre las actividades críticas, está vigente, se aplica y permite control y evaluación. </t>
    </r>
  </si>
  <si>
    <t xml:space="preserve">Objetivo: Medir el impacto de la implementación del SGC en la organización, a través del fortalecimiento de la documentación, el control y la evaluación de los procesos </t>
  </si>
  <si>
    <t>El Plan Anual de vacantes no aplica en razón que la Empresa de servicios publicos del distrito de Santa Marta, ESSMAR-ESP no se regula por la normatividad de carrera administrativa sino por las disposiciones contenidas en la Ley 6 de 1945, el Decreto 2127 de 1945, el Decreto 1083 de 2015 y las demás normas asociadas a trabajadores oficiales; así como lo establecido en las convenciones colectivas y el reglamento interno de trabajo.</t>
  </si>
  <si>
    <t>El Plan de Previsión de Recursos Humanos no aplica en razón que la Empresa de servicios publicos del distrito de Santa Marta, ESSMAR-ESP no se regula por la normatividad de carrera administrativa sino por las disposiciones contenidas en la Ley 6 de 1945, el Decreto 2127 de 1945, el Decreto 1083 de 2015 y las demás normas asociadas a trabajadores oficiales; así como lo establecido en las convenciones colectivas y el reglamento interno de trabajo.</t>
  </si>
  <si>
    <t>Dimensión de TI</t>
  </si>
  <si>
    <t>Actividad</t>
  </si>
  <si>
    <t>Entregable o Producto</t>
  </si>
  <si>
    <t>Meta o Indicador</t>
  </si>
  <si>
    <t>Fecha Inicio</t>
  </si>
  <si>
    <t>Fecha Fin</t>
  </si>
  <si>
    <t>Gestión administrativa, de alineamiento, organización y planeación de TI</t>
  </si>
  <si>
    <t>Implementar la políticas de gobierno digital.</t>
  </si>
  <si>
    <t>Politica actualizada, aprobada, socializada y publicada en el MIPG.</t>
  </si>
  <si>
    <t>Politica implementada</t>
  </si>
  <si>
    <t>2/28/2026</t>
  </si>
  <si>
    <t>Diseñar el Plan de mantenimiento</t>
  </si>
  <si>
    <t>Plan de mantenimiento preventivo y correctivo</t>
  </si>
  <si>
    <t>2 informes de seguimiento de ejecucion</t>
  </si>
  <si>
    <t>Gestión ciclo de vida de los sistemas de información</t>
  </si>
  <si>
    <t xml:space="preserve">Plataforma ERP Y CRM bajo el modelo Software as a Service (Saas) </t>
  </si>
  <si>
    <t>Seguimiento al uso de las implementaciones desarrolladas y funcionales</t>
  </si>
  <si>
    <t>Gestión de la infraestructura de TI</t>
  </si>
  <si>
    <t>Sistema Biometrico</t>
  </si>
  <si>
    <t>Sistemas biometrico  instalados en las sedes</t>
  </si>
  <si>
    <t>6 equipos biometricos</t>
  </si>
  <si>
    <t>7/31/2026</t>
  </si>
  <si>
    <t>Adquisición de equipos de cómputos</t>
  </si>
  <si>
    <t xml:space="preserve">Equipos de computo aprobados y comprados </t>
  </si>
  <si>
    <t>Renovar el 100% del parque informático institucional.</t>
  </si>
  <si>
    <t>Administración de los datos</t>
  </si>
  <si>
    <t>Administrar pagina web</t>
  </si>
  <si>
    <t>Portal web accesible, actualizado y alineado con el modelo de transparencia y datos abiertos. Cumplimiento ANS en un 99%</t>
  </si>
  <si>
    <t>2 informes de seguimiento del funcionamiento del portal web</t>
  </si>
  <si>
    <t>Administrar intranet</t>
  </si>
  <si>
    <t>Portal web accesible y actualizado. Cumplimiento ANS en un 99%</t>
  </si>
  <si>
    <t>2 informes de seguimiento del funcionamiento de la intranet</t>
  </si>
  <si>
    <t>Software de gestión documental</t>
  </si>
  <si>
    <t>Incorporación de un sistema de gestión de archivo digital (SGAD) que asegure la correcta administración del ciclo de vida de los documentos, desde su creación o recepción hasta su disposición final.</t>
  </si>
  <si>
    <t>Implementacion de plataforma de gestión documental</t>
  </si>
  <si>
    <t>Gestion de licenciamientos y suscripciones</t>
  </si>
  <si>
    <t xml:space="preserve">Herramienta ofimática   </t>
  </si>
  <si>
    <t>Licencias ofimaticas instaladas y actualizadas.</t>
  </si>
  <si>
    <t>Renovar 100% de licencias requeridas (Office, Antivirus)</t>
  </si>
  <si>
    <t>8/30/2026</t>
  </si>
  <si>
    <t xml:space="preserve">Herramienta diseño y modelado   </t>
  </si>
  <si>
    <t>Licencias de software especializado en diseño y modelado asistido por computador</t>
  </si>
  <si>
    <t>26 licencias especializadas asignadas</t>
  </si>
  <si>
    <t xml:space="preserve">Gestion operativa de los servicios de TI </t>
  </si>
  <si>
    <t>Sistema de Tickets</t>
  </si>
  <si>
    <t>Informe de Ticketes atendidos</t>
  </si>
  <si>
    <t>(Estructura del informe: Gestiones realizadas, analisis de casos, categorización de eventos, acciones de mejora implementadas, impacto de la gestión, conclusiones y recomendaciones)</t>
  </si>
  <si>
    <t>Atender el 95% de los tickets antes de las 24h</t>
  </si>
  <si>
    <t xml:space="preserve">Actualización de la plataforma virtual del proceso de atención al cliente del Call Center. </t>
  </si>
  <si>
    <t>Plataforma virtual del call center</t>
  </si>
  <si>
    <t xml:space="preserve">Plataforma implementada </t>
  </si>
  <si>
    <t>Informes de cumplimiento de contratos TICS.</t>
  </si>
  <si>
    <t xml:space="preserve">Presentación de los informes de supervisión de actividades para garantizar un mejor seguimiento. </t>
  </si>
  <si>
    <t>Emitir informes mensuales de cumplimiento y calidad de servicios TIC tercerizados.</t>
  </si>
  <si>
    <t xml:space="preserve">Administración de la seguridad y privacidad de la información </t>
  </si>
  <si>
    <t>Actualizar la políticas de seguridad de la información.</t>
  </si>
  <si>
    <t>1 Politica actualizada</t>
  </si>
  <si>
    <t xml:space="preserve">Capacitaciones buenas prácticas de las tecnologías  </t>
  </si>
  <si>
    <t xml:space="preserve">Diseñar programas o talleres que permitan una mejorar las buenas prácticas de uso de las tecnologías de la información. </t>
  </si>
  <si>
    <t>Realizar 2 capacitaciones sobre el uso de herramientas tecnológicas en la empresa.</t>
  </si>
  <si>
    <t>Matriz de controles de seguridad de la información (ISO 27001)</t>
  </si>
  <si>
    <t>Matriz de controles de seguridad de la información.</t>
  </si>
  <si>
    <t xml:space="preserve">≥ 90% controles críticos implementados. </t>
  </si>
  <si>
    <t xml:space="preserve">Plan de copias de seguridad </t>
  </si>
  <si>
    <t>Plan de copias de seguridad.</t>
  </si>
  <si>
    <t xml:space="preserve">2 informes del proceso de copias de seguridad realizados. </t>
  </si>
  <si>
    <t>Diagnóstico seguridad de la información</t>
  </si>
  <si>
    <t>Documentar informe diagnóstico del estado actual de seguridad de la información teniendo en cuenta la norma ISO 27001.</t>
  </si>
  <si>
    <t>1 informe diagnostico de seguridad de la información. aprobado.</t>
  </si>
  <si>
    <t>6/30/2026</t>
  </si>
  <si>
    <t xml:space="preserve">Política de seguridad digital </t>
  </si>
  <si>
    <t>Procedimientos y formatos relacionados a la seguridad y privacidad de la información.</t>
  </si>
  <si>
    <t>100% de documentos actualizados y aprobados.</t>
  </si>
  <si>
    <t>Diseño de la matriz de riesgo del proceso TIC</t>
  </si>
  <si>
    <t xml:space="preserve">Matriz de riesgo del proceso TIC </t>
  </si>
  <si>
    <t>Analizar los riesgos de manera estructurada</t>
  </si>
  <si>
    <t>Informes de la matriz de tratamientos de riesgo de TIC con sus respectivos anexos</t>
  </si>
  <si>
    <t>3 informes de seguimiento de la matriz de tratamientos de los riesgo TIC</t>
  </si>
  <si>
    <t>Inventario de activos de información</t>
  </si>
  <si>
    <t>Documentar el inventario de los activos de información</t>
  </si>
  <si>
    <t>1 Informe de inventario de activos de la información</t>
  </si>
  <si>
    <t>Programa de Capacitación y Formación en Seguridad de la Información</t>
  </si>
  <si>
    <t>Diseñar un programa de capacitación en Seguridad de la Información.</t>
  </si>
  <si>
    <t>1 capacitacion realizada</t>
  </si>
  <si>
    <t>Diseño y Evaluación del Procedimiento de Respuesta a Incidentes</t>
  </si>
  <si>
    <t>Procedimiento de respuestas a incidentes de seguridad de la información construido y aprobado</t>
  </si>
  <si>
    <t>1 procedimiento implementado</t>
  </si>
  <si>
    <t>Dimensión del Talento Humano</t>
  </si>
  <si>
    <t>Período de tiempo</t>
  </si>
  <si>
    <t>Plan</t>
  </si>
  <si>
    <t>Ciclo de Vida del Servidor Publico</t>
  </si>
  <si>
    <t>Proceso relacionado PETH</t>
  </si>
  <si>
    <t>Procesos</t>
  </si>
  <si>
    <t>Actividades</t>
  </si>
  <si>
    <t>Medio de Verificación</t>
  </si>
  <si>
    <t>Fecha Terminación</t>
  </si>
  <si>
    <t>Ene</t>
  </si>
  <si>
    <t>Feb</t>
  </si>
  <si>
    <t>Mar</t>
  </si>
  <si>
    <t>Abr</t>
  </si>
  <si>
    <t>May</t>
  </si>
  <si>
    <t>Jun</t>
  </si>
  <si>
    <t>Jul</t>
  </si>
  <si>
    <t>Ago</t>
  </si>
  <si>
    <t>Sep</t>
  </si>
  <si>
    <t>Oct</t>
  </si>
  <si>
    <t>Nov</t>
  </si>
  <si>
    <t>Dic</t>
  </si>
  <si>
    <t>Actualización del procedimiento de selección, vinculación y promoción.</t>
  </si>
  <si>
    <t xml:space="preserve">Procedimiento elaborado, aprobado y publicado por medio del SIGES. </t>
  </si>
  <si>
    <t> </t>
  </si>
  <si>
    <t>Desarrollo</t>
  </si>
  <si>
    <t>Contratación</t>
  </si>
  <si>
    <t>Todos</t>
  </si>
  <si>
    <t>Fortalecer el procedimiento de desvinculación de personal de la entidad.</t>
  </si>
  <si>
    <t>Procedimiento aprobado actualizar y agregar formatos concernientes a la desvinculación</t>
  </si>
  <si>
    <t>Ingreso</t>
  </si>
  <si>
    <t>Implementar la evaluación de cumplimiento de las obligaciones contractuales dentro de la ESSMAR.</t>
  </si>
  <si>
    <t>Elaborar el procedimiento de actualización de la hoja de vida y la declaración de rentas en la plataforma SIGEP</t>
  </si>
  <si>
    <t>Procedimiento elaborado, aprobado y publicado por medio del SIGES.</t>
  </si>
  <si>
    <t>Verificar el cargue y actualización de información en la plataforma SIGEP de todos los funcionarios de la entidad.</t>
  </si>
  <si>
    <t>Formulario de registro firmado por todos los funcionarios de la entidad 2 días antes de la fecha máxima de la plataforma SIGEP.</t>
  </si>
  <si>
    <t>Institucionalizar la inducción al puesto de trabajo.</t>
  </si>
  <si>
    <t>Actualizar el procedimiento de inducción y reinducción del personal, aprobar, socializar y publicar en el SIGES.</t>
  </si>
  <si>
    <t>Capacitación</t>
  </si>
  <si>
    <t xml:space="preserve">Mantener el programa de reinducción del personal de manera periódica </t>
  </si>
  <si>
    <t>Realizar la reinducción institucional a todos los funcionarios de la entidad.</t>
  </si>
  <si>
    <t>Validar listados de asistencia vs la base de datos de personal.</t>
  </si>
  <si>
    <t>Realizar la medición del clima laboral y documentar el proceso.</t>
  </si>
  <si>
    <t>SST</t>
  </si>
  <si>
    <t>Implementar acciones de mejora con base en los resultados de medición del clima laboral y documentar el proceso.</t>
  </si>
  <si>
    <t>Bienestar</t>
  </si>
  <si>
    <t>Concertar los acuerdos de gestión de los funcionarios públicos que cumplan 3 meses en la entidad.</t>
  </si>
  <si>
    <t>Acuerdo de gestión firmados por el superior jerárquico. (De acuerdo con la fecha de ingreso de los funcionarios de libre nombramiento y remoción)</t>
  </si>
  <si>
    <t>Realizar la evaluación de los acuerdos de gestión del personal directivo de la entidad</t>
  </si>
  <si>
    <t>Resultados de la evaluación.</t>
  </si>
  <si>
    <t>Capacitación a todos los funcionarios administrativos y al 50% de los servidores de nivel técnico y asistencial.</t>
  </si>
  <si>
    <t>Listado de asistencia, levantar acta, ciclo de preguntas.</t>
  </si>
  <si>
    <t>Hacer seguimiento al desarrollo del programa de preparación para el retiro laboral.</t>
  </si>
  <si>
    <t>2 seguimientos anuales.</t>
  </si>
  <si>
    <t>Retiro</t>
  </si>
  <si>
    <t>Bienestar y contratación</t>
  </si>
  <si>
    <t>Evaluar el proceso de transferencia del conocimiento de los servidores que se desvinculan del cargo.</t>
  </si>
  <si>
    <t>Presentar el cumplimiento de los informes de retiro de todos los servidores que se retiran de la entidad.</t>
  </si>
  <si>
    <t>Suscribir 1 convenio académico para que a través de las universidades del distrito logremos evitar la pérdida de conocimiento clave en la entidad.</t>
  </si>
  <si>
    <t>Convenio firmado</t>
  </si>
  <si>
    <t>Conocimiento clave documentado por medio del convenio acordado.</t>
  </si>
  <si>
    <t xml:space="preserve">Capacitación </t>
  </si>
  <si>
    <t xml:space="preserve">Todos </t>
  </si>
  <si>
    <t>Implementar y movilizar acciones Código de Integridad</t>
  </si>
  <si>
    <t>Realizar 4 actividades de la caja de herramientas de función pública sobre la política de integridad</t>
  </si>
  <si>
    <t>Actualizar y divulgar la política de integridad de la empresa</t>
  </si>
  <si>
    <t>Actualizar política y definir roles y formalizar Grupo de Integridad (Reportar a Función pública) y divulgar por las redes internas y externas de la entidad.</t>
  </si>
  <si>
    <t>Crear los perfiles y competencias del personal de los procesos misionales de la empresa, asistencial, técnico y profesional.</t>
  </si>
  <si>
    <t xml:space="preserve">Crear el formato perfiles del cargo y diligenciar los perfiles de los cargos de los procesos misionales de la entidad. </t>
  </si>
  <si>
    <t>Evaluar el impacto de las acciones de integridad ejecutadas en la vigencia</t>
  </si>
  <si>
    <t>Realizar test de percepción de integridad teniendo en cuenta los lineamientos de la función pública.</t>
  </si>
  <si>
    <t>Actualizar procedimiento conflictos de interés y socializarlo a todos los empleados</t>
  </si>
  <si>
    <t>Procedimiento elaborado, aprobado, publicado y divulgado en la entidad.</t>
  </si>
  <si>
    <r>
      <t>Elaborar procedimiento</t>
    </r>
    <r>
      <rPr>
        <sz val="10"/>
        <color rgb="FF878787"/>
        <rFont val="Montserrat"/>
      </rPr>
      <t xml:space="preserve"> y </t>
    </r>
    <r>
      <rPr>
        <b/>
        <sz val="10"/>
        <rFont val="Montserrat"/>
      </rPr>
      <t>política interna</t>
    </r>
    <r>
      <rPr>
        <sz val="10"/>
        <rFont val="Montserrat"/>
      </rPr>
      <t xml:space="preserve"> </t>
    </r>
    <r>
      <rPr>
        <sz val="10"/>
        <color rgb="FF878787"/>
        <rFont val="Montserrat"/>
      </rPr>
      <t>para que los trabajadores se auto evalúen en el cumplimiento de sus obligaciones.</t>
    </r>
  </si>
  <si>
    <r>
      <t> </t>
    </r>
    <r>
      <rPr>
        <sz val="10"/>
        <color rgb="FF878787"/>
        <rFont val="Montserrat"/>
      </rPr>
      <t>X</t>
    </r>
  </si>
  <si>
    <r>
      <t>Aplicación de la batería de riesgo psicosocial</t>
    </r>
    <r>
      <rPr>
        <sz val="10"/>
        <color rgb="FF878787"/>
        <rFont val="Montserrat"/>
      </rPr>
      <t xml:space="preserve"> y socializar los resultados a todos los niveles de la entidad.</t>
    </r>
  </si>
  <si>
    <r>
      <t>Aplicar una actividad por bimestre</t>
    </r>
    <r>
      <rPr>
        <sz val="10"/>
        <color rgb="FF878787"/>
        <rFont val="Montserrat"/>
      </rPr>
      <t xml:space="preserve"> para impactar el mejoramiento del clima organizacional con base en los resultados de la evaluación.</t>
    </r>
  </si>
  <si>
    <r>
      <t>X</t>
    </r>
    <r>
      <rPr>
        <sz val="10"/>
        <color rgb="FF878787"/>
        <rFont val="Times New Roman"/>
        <family val="1"/>
      </rPr>
      <t> </t>
    </r>
  </si>
  <si>
    <t>Categorias</t>
  </si>
  <si>
    <t>Actividades a realizar</t>
  </si>
  <si>
    <t>Descripción</t>
  </si>
  <si>
    <t>Cantidad</t>
  </si>
  <si>
    <t>Valor Unitario</t>
  </si>
  <si>
    <t>ENERO</t>
  </si>
  <si>
    <t>FEBRERO</t>
  </si>
  <si>
    <t>MARZO</t>
  </si>
  <si>
    <t>ABRIL</t>
  </si>
  <si>
    <t>JUNIO</t>
  </si>
  <si>
    <t>JULIO</t>
  </si>
  <si>
    <t>AGOSTO</t>
  </si>
  <si>
    <t>SEPTIEMBRE</t>
  </si>
  <si>
    <t>NOVIEMBRE</t>
  </si>
  <si>
    <t>DICIEMBRE</t>
  </si>
  <si>
    <t>Salud y bienestar físico</t>
  </si>
  <si>
    <r>
      <rPr>
        <b/>
        <sz val="11"/>
        <color theme="1"/>
        <rFont val="Aptos Narrow"/>
        <family val="2"/>
        <scheme val="minor"/>
      </rPr>
      <t>Pausa Activa:</t>
    </r>
    <r>
      <rPr>
        <sz val="11"/>
        <color theme="1"/>
        <rFont val="Aptos Narrow"/>
        <family val="2"/>
        <scheme val="minor"/>
      </rPr>
      <t xml:space="preserve"> (Yoga, zumba, aeróbicos, rumba terapia, pilates o entrenamiento funcional)</t>
    </r>
  </si>
  <si>
    <t>Convenios o eventos deportivos                              (Decreto 1567 de 1998, artículo 23)</t>
  </si>
  <si>
    <r>
      <rPr>
        <b/>
        <sz val="11"/>
        <color theme="1"/>
        <rFont val="Aptos Narrow"/>
        <family val="2"/>
        <scheme val="minor"/>
      </rPr>
      <t>Actividad de Estilo de vida saludable:</t>
    </r>
    <r>
      <rPr>
        <sz val="11"/>
        <color theme="1"/>
        <rFont val="Aptos Narrow"/>
        <family val="2"/>
        <scheme val="minor"/>
      </rPr>
      <t xml:space="preserve"> (Baile)comparsa ESSMAR E.S.P. (Amor y Amistad)</t>
    </r>
  </si>
  <si>
    <r>
      <t xml:space="preserve">Promoción de la alimentación saludable: </t>
    </r>
    <r>
      <rPr>
        <sz val="11"/>
        <color theme="1"/>
        <rFont val="Aptos Narrow"/>
        <family val="2"/>
        <scheme val="minor"/>
      </rPr>
      <t>Días de fruta o snacks saludables,Campañas hidratación,Evaluaciones nutricionales.</t>
    </r>
  </si>
  <si>
    <t>Jornadas de salud integrales</t>
  </si>
  <si>
    <r>
      <rPr>
        <b/>
        <sz val="11"/>
        <color theme="1"/>
        <rFont val="Aptos Narrow"/>
        <family val="2"/>
        <scheme val="minor"/>
      </rPr>
      <t>Vacunación institucional</t>
    </r>
    <r>
      <rPr>
        <sz val="11"/>
        <color theme="1"/>
        <rFont val="Aptos Narrow"/>
        <family val="2"/>
        <scheme val="minor"/>
      </rPr>
      <t>: Toxoide tetanico, fiebre amarilla, hepatitis B- Hepatitis A adulto, Hepatitis A+B, Influenza</t>
    </r>
  </si>
  <si>
    <t>El Ministerio de Salud, exige la vacunacion al dia del personal operativo de Acueducto y Alcantarillado</t>
  </si>
  <si>
    <r>
      <rPr>
        <b/>
        <sz val="11"/>
        <color theme="1"/>
        <rFont val="Aptos Narrow"/>
        <family val="2"/>
        <scheme val="minor"/>
      </rPr>
      <t>Charlas sobre autocuidado y prevención</t>
    </r>
    <r>
      <rPr>
        <sz val="11"/>
        <color theme="1"/>
        <rFont val="Aptos Narrow"/>
        <family val="2"/>
        <scheme val="minor"/>
      </rPr>
      <t>: Salud cardiovascular, manejo del estrés, ergonomía, primeros auxilios.</t>
    </r>
  </si>
  <si>
    <t>Obligacion del SG-SST</t>
  </si>
  <si>
    <t>Campañas de prevención de consumo de alcohol, tabaco y drogas.</t>
  </si>
  <si>
    <t>Resolución 1409 de 2012: regula aspectos del programa de salud ocupacional, y en materiales se menciona que obliga a las empresas a implementar políticas de prevención del consumo de alcohol y drogas</t>
  </si>
  <si>
    <t>Caminatas Ecologica Plogging</t>
  </si>
  <si>
    <t>Actividad de fortalecemiento a los resultados de clima laboral</t>
  </si>
  <si>
    <t>5K ESSMAR E.S.P- Running.</t>
  </si>
  <si>
    <t>Bienestar emocional y mental</t>
  </si>
  <si>
    <r>
      <t>Celebración del Día Mundial de la Salud Mental (10 de octubre):</t>
    </r>
    <r>
      <rPr>
        <sz val="11"/>
        <color theme="1"/>
        <rFont val="Aptos Narrow"/>
        <family val="2"/>
        <scheme val="minor"/>
      </rPr>
      <t xml:space="preserve"> Actividades de reflexión, charlas motivacionales y ferias del bienestar.</t>
    </r>
  </si>
  <si>
    <t>Ley 2460 de 2025: Norma que fortalece el derecho a la salud mental, y reconoce obligaciones para empleadores en materia de prevención, atención e integración de salud mental en el entorno laboral.</t>
  </si>
  <si>
    <r>
      <t>Talleres de habilidades socioemocionales:</t>
    </r>
    <r>
      <rPr>
        <sz val="11"/>
        <color theme="1"/>
        <rFont val="Aptos Narrow"/>
        <family val="2"/>
        <scheme val="minor"/>
      </rPr>
      <t xml:space="preserve"> manejo de emociones, empatía, resolución de conflictos, comunicación asertiva</t>
    </r>
  </si>
  <si>
    <t>Apoyo psicológico o coaching</t>
  </si>
  <si>
    <r>
      <t>Charlas y talleres de salud mental:</t>
    </r>
    <r>
      <rPr>
        <sz val="11"/>
        <color theme="1"/>
        <rFont val="Aptos Narrow"/>
        <family val="2"/>
        <scheme val="minor"/>
      </rPr>
      <t xml:space="preserve"> Manejo del estrés, ansiedad, depresión, autocuidado y equilibrio vida–trabajo.</t>
    </r>
  </si>
  <si>
    <t>Reconocimientos e incentivos</t>
  </si>
  <si>
    <t>Jubilacion - pre-pensionado</t>
  </si>
  <si>
    <t>Decreto‑Ley 1567 de 1998: Establece que las entidades públicas deben tener programas de bienestar social e incentivos para sus servidores públicos</t>
  </si>
  <si>
    <t>Dia del Empleado Publico</t>
  </si>
  <si>
    <t>Cierre de fin de año</t>
  </si>
  <si>
    <t>Incentivos para los hijos de los empleados- entrega de regalos navideños</t>
  </si>
  <si>
    <t>Desarrollo personal y profesional</t>
  </si>
  <si>
    <t>Fomacion  y habilidades blandas -Sesiones de reflexión guiada</t>
  </si>
  <si>
    <t>Formacion de liderazgo -Coaching o mentoring interno- para lideres del proceso.</t>
  </si>
  <si>
    <t>Práctica de escucha activa y Dinámicas de empatía</t>
  </si>
  <si>
    <t>Integración y clima laboral</t>
  </si>
  <si>
    <t>Día de la Familia</t>
  </si>
  <si>
    <t>Dia del niño</t>
  </si>
  <si>
    <t>Hallowen</t>
  </si>
  <si>
    <t>Dia del conductor</t>
  </si>
  <si>
    <t>Presentaciones artísticas familiares (danza, música, teatro)</t>
  </si>
  <si>
    <t>Convivencia social</t>
  </si>
  <si>
    <t>Conmemoración del Día Internacional de la Mujer</t>
  </si>
  <si>
    <t>Convencion colectiva de sindicatos</t>
  </si>
  <si>
    <t>Conmemoracion del Dia del Hombre</t>
  </si>
  <si>
    <t>Dia Internacional contra el Cancer de Mama</t>
  </si>
  <si>
    <t>Dia de la Madre</t>
  </si>
  <si>
    <t>Dia de la secretaria</t>
  </si>
  <si>
    <t>Feria de vivienda</t>
  </si>
  <si>
    <t>Dia del padre</t>
  </si>
  <si>
    <t>Evaluación del plan</t>
  </si>
  <si>
    <t>Sotfware - aplicación de prueba psicotecnica</t>
  </si>
  <si>
    <t>Convencion colectiva de sindicatos - para proceso de selección</t>
  </si>
  <si>
    <t>Aplicación de TEST-Clima Laboral</t>
  </si>
  <si>
    <t>El Decreto 1083 de 2015 , en su Artículo 2.2.10.7 («Programas de bienestar de calidad de vida laboral») establece que las entidades deben: “Medir el clima laboral, por lo menos cada dos años y definir, ejecutar y evaluar estrategias de intervención.”</t>
  </si>
  <si>
    <t>PROCESO</t>
  </si>
  <si>
    <t>CÓDIGO</t>
  </si>
  <si>
    <t>SH-F10</t>
  </si>
  <si>
    <t>FORMATO</t>
  </si>
  <si>
    <t>VERSIÓN</t>
  </si>
  <si>
    <t xml:space="preserve">MATRIZ OPERATIVA </t>
  </si>
  <si>
    <t>CRONOGRAMA DE EJECUCIÓN 2025</t>
  </si>
  <si>
    <t>SEGUIMIENTO AL PLAN OPERATIVO</t>
  </si>
  <si>
    <t>ITEMS</t>
  </si>
  <si>
    <t>EJE DEL PNFC 2020-2030</t>
  </si>
  <si>
    <t xml:space="preserve">TEMÁTICAS </t>
  </si>
  <si>
    <t>AREAS REQUERIDORAS</t>
  </si>
  <si>
    <t xml:space="preserve">OBJETIVOS A LOGRAR </t>
  </si>
  <si>
    <t>COBERTURA</t>
  </si>
  <si>
    <t xml:space="preserve">MODALIDAD DE LA FORMACIÓN </t>
  </si>
  <si>
    <t>INTENSIDAD HORARIA (HR) APROXIMADA</t>
  </si>
  <si>
    <t>FORMADOR</t>
  </si>
  <si>
    <t>META APROXIMADA</t>
  </si>
  <si>
    <t>PRESUPUESTO</t>
  </si>
  <si>
    <t xml:space="preserve">GESTIÓN </t>
  </si>
  <si>
    <t xml:space="preserve">ALCANCE </t>
  </si>
  <si>
    <t>REALIZADA SI/NO</t>
  </si>
  <si>
    <t>¿PORQUE?</t>
  </si>
  <si>
    <t>ACCIÓN DE MEJORA</t>
  </si>
  <si>
    <t>META PLANTEADA</t>
  </si>
  <si>
    <t>AVANCE DE LA META</t>
  </si>
  <si>
    <t xml:space="preserve">OBSERVACIONES </t>
  </si>
  <si>
    <t>1</t>
  </si>
  <si>
    <t xml:space="preserve">Habilidades y competencias </t>
  </si>
  <si>
    <t>Elaborar e interpretar adecuadamente una carta de control.
Respaldar con datos estadísticos los resultados emitidos por el Laboratorio de ESSMAR E.S.P.
Identificar oportunamente desviaciones en los resultados y/o mediciones que realiza el Laboratorio.</t>
  </si>
  <si>
    <t>Dirigido al personal del Laboratorio de Control de Calidad y del Laboratorio de Medidores, que realiza análisis de muestras/calibración de medidores, revisa y/o aprueba resultados.</t>
  </si>
  <si>
    <t xml:space="preserve">Mixto </t>
  </si>
  <si>
    <t xml:space="preserve">Externo </t>
  </si>
  <si>
    <t>Academia/ Aliados estrategicos/Interno</t>
  </si>
  <si>
    <t xml:space="preserve">Especifica </t>
  </si>
  <si>
    <t>2</t>
  </si>
  <si>
    <t xml:space="preserve"> Probidad, ética en lo público </t>
  </si>
  <si>
    <t>Mejorar la coordinación entre los actores del proyecto, prevenir errores técnicos o administrativos, y garantizar el cumplimiento de los estándares legales, contractuales y de calidad exigidos en la prestación de los servicios públicos</t>
  </si>
  <si>
    <t>identificar las responsabilidades individuales y conjuntas de cada uno de estos actores, así como en establecer cómo su coordinación adecuada evita errores, reprocesos, sobrecostos y posibles sanciones legales</t>
  </si>
  <si>
    <t xml:space="preserve">Presencial </t>
  </si>
  <si>
    <t>Academia/ Aliados estrategicos</t>
  </si>
  <si>
    <t xml:space="preserve">Transversal </t>
  </si>
  <si>
    <t>3</t>
  </si>
  <si>
    <t>Fortalecer las competencias técnicas, jurídicas en el proceso de viabilidad y disponibilidad de servicios públicos domiciliarios incorporando criterios de planeación urbana sostenible y lineamientos ESG (Environmental, Social &amp; Governance)</t>
  </si>
  <si>
    <t>Funcionarios de la Subgerencia de Proyectos y Sostenibilidad, Área de Disponibilidades y Factibilidades, Personal de la Dirección Comercial y Jurídica involucrada en el proceso</t>
  </si>
  <si>
    <t xml:space="preserve">Secretaria de infraestructura </t>
  </si>
  <si>
    <t>4</t>
  </si>
  <si>
    <t xml:space="preserve">Componente de liderazgo </t>
  </si>
  <si>
    <t xml:space="preserve">Subgerencia de Proyectos </t>
  </si>
  <si>
    <t>fortalecer la toma de decisiones, mejorar la comunicación estratégica y aumentar la efectividad en la ejecución de los proyectos institucionales.</t>
  </si>
  <si>
    <t xml:space="preserve">Servidores Publicos </t>
  </si>
  <si>
    <t>ARL</t>
  </si>
  <si>
    <t>5</t>
  </si>
  <si>
    <t>Fortalecer las habilidades blandas del equipo de servidores publicos de la EESMAR E.S.P. con énfasis en el trabajo en equipo, comunicación efectiva y colaboración</t>
  </si>
  <si>
    <t xml:space="preserve">dirigida a los profesionales, técnicos y líderes que conforman la Subgerencia de Proyectos </t>
  </si>
  <si>
    <t>6</t>
  </si>
  <si>
    <t>Desarrollar habilidades para la programación, planeación, ejecución y seguimiento de auditorías internas de Sistemas de Gestión de Calidad, basados en la norma ISO 17025:2017</t>
  </si>
  <si>
    <t>Dirigido al personal del Laboratorio de Control de Calidad y del Laboratorio de Medidores.</t>
  </si>
  <si>
    <t>ley 1575/07</t>
  </si>
  <si>
    <t>7</t>
  </si>
  <si>
    <t xml:space="preserve">Actividades Complementarias </t>
  </si>
  <si>
    <t>Actualizar los conocimientos en normas de tránsito</t>
  </si>
  <si>
    <t>Todos los conductores de la ESSMAR E.S.P.</t>
  </si>
  <si>
    <t xml:space="preserve">ARL- Aliados estrategicos </t>
  </si>
  <si>
    <t>8</t>
  </si>
  <si>
    <t>Adquirir nuevos conocimientos en la operación o manejo de vehículos de tracción tipo volqueta para garantizar así el correcto uso de estos equipos.</t>
  </si>
  <si>
    <t>Todos los conductores de la Dirección de Actividades complementarias</t>
  </si>
  <si>
    <t xml:space="preserve">Aliados estrategicos </t>
  </si>
  <si>
    <t>9</t>
  </si>
  <si>
    <t xml:space="preserve">Brindar  conocimientos de los servicios del Portafolio a las demás áreas de la ESSMAR E.S.P. </t>
  </si>
  <si>
    <t>Todos los empleados de la ESSMAR E.S.P.</t>
  </si>
  <si>
    <t xml:space="preserve">Interno </t>
  </si>
  <si>
    <t xml:space="preserve">Dirección de actividades complementarias </t>
  </si>
  <si>
    <t>10</t>
  </si>
  <si>
    <t>Brindar al personal de gestión documental un conocimiento integral sobre las normativas, procesos y directrices establecidas por el Archivo General de la Nación (AGN)</t>
  </si>
  <si>
    <t>Dirigido al personal de gestión documental, con el fin de brindar  un conocimiento integral sobre las normativas, procesos y directrices establecidas por el Archivo General de la Nación (AGN)</t>
  </si>
  <si>
    <t xml:space="preserve">Virtual </t>
  </si>
  <si>
    <t xml:space="preserve">Archivo general de la nacion </t>
  </si>
  <si>
    <t>11</t>
  </si>
  <si>
    <t xml:space="preserve">Secretaria General </t>
  </si>
  <si>
    <t>Capacitar al personal en la metodología para realizar diagnósticos precisos sobre el estado de los archivos en las organizaciones, con el fin de identificar sus necesidades, deficiencias y áreas de mejora.</t>
  </si>
  <si>
    <t>Dirigido al personal de gestion documenal en los principios fundamentales para realizar un diagnóstico integral de archivos, incluyendo la identificación de los tipos de documentos, el estado físico de los archivos y la evaluación de la infraestructura tecnológica</t>
  </si>
  <si>
    <t>Secretaria General</t>
  </si>
  <si>
    <t>12</t>
  </si>
  <si>
    <t>Formar al personal en la formulación, implementación y seguimiento de un Plan Institucional de Archivos (PINAR) como herramienta clave para la gestión integral de los archivos de una institución</t>
  </si>
  <si>
    <t>El curso abordará las fases de creación del PINAR, desde el diagnóstico hasta la implementación de un plan de gestión documental que contemple la organización, conservación, acceso y disposición final de los documentos.</t>
  </si>
  <si>
    <t>13</t>
  </si>
  <si>
    <t>Capacitar a los servidores públicos en el conocimiento y aplicación práctica del Código General Disciplinario (Ley 1952 de 2019) para prevenir faltas disciplinarias, garantizar el debido proceso y fortalecer la conducta ética en la función pública</t>
  </si>
  <si>
    <t>Dirigido a todos los servidores publicos de secretaria general</t>
  </si>
  <si>
    <t>14</t>
  </si>
  <si>
    <t>Potenciar la capacidad institucional de análisis y visualización de datos mediante Power BI, de modo que la Empresa pueda generar reportes interactivos, dashboards estratégicos y cuadros de mando que permitan anticipar necesidades operativas, mejorar la eficiencia del servicio, detectar desvíos en costos y optimizar la toma de decisiones para el beneficio de los usuarios y la sostenibilidad y continuidad empresarial.</t>
  </si>
  <si>
    <t>Se capacitará al personal de las áreas de control de gestión, planeación , regulación, operaciones y administración.</t>
  </si>
  <si>
    <t>Externo</t>
  </si>
  <si>
    <t>Academia/ Unimag/ UCC</t>
  </si>
  <si>
    <t>15</t>
  </si>
  <si>
    <t xml:space="preserve">Oficina Asesora  de Planeción Estratégica y Gestión Regulatoria </t>
  </si>
  <si>
    <t>Fortalecer las capacidades institucionales de los servidores públicos de la ESSMAR en aspectos estratégicos de la gestión pública, mediante un programa integral de capacitación alineado al Modelo Integral de Planeación y Gestión (MIPG). Este programa desarrollará competencias técnicas y comportamentales que promuevan la eficiencia administrativa, la transparencia, la innovación y la excelencia en el servicio ciudadano.</t>
  </si>
  <si>
    <t>Dirigido a todos  los servidores públicos de la ESSMAR.</t>
  </si>
  <si>
    <t xml:space="preserve">Funcion Pública </t>
  </si>
  <si>
    <t>16</t>
  </si>
  <si>
    <t>Fortalecer las competencias institucionales para diseñar, monitorear y analizar indicadores de gestión, resultado y desempeño alineados con los objetivos estratégicos de la Empresa, con el fin de garantizar una gestión orientada a resultados, incrementar la transparencia, mejorar el seguimiento de impactos y permitir la mejora continua de procesos operativos, administrativos y comerciales.</t>
  </si>
  <si>
    <t>Dirigida a personal de planeación, control interno, administración, proyectos, comercial y calidad</t>
  </si>
  <si>
    <t xml:space="preserve">DANE - DNP- Superservicios </t>
  </si>
  <si>
    <t>17</t>
  </si>
  <si>
    <t>Fortalecer las capacidades institucionales de la ESSMAR mediante la formación estratégica en diseño, articulación y seguimiento de planes de mejoramiento bajo el marco del MIPG y la metodología FURAG, incorporando la actualización permanente frente a los cambios normativos que se generen, con el fin de consolidar una gestión pública orientada a resultados, con mayor transparencia, eficiencia y capacidad de respuesta frente a los retos institucionales y ciudadanos.</t>
  </si>
  <si>
    <t>Responsables de Planeacion, control interno y Gerencia General.</t>
  </si>
  <si>
    <t>18</t>
  </si>
  <si>
    <t>Brindar a los servidores y colaboradores de la entidad las herramientas conceptuales y prácticas necesarias para la correcta implementación de la ruta del Modelo Integrado de Planeación y Gestión – MIPG, con el propósito de fortalecer la gestión institucional, promover la mejora continua, garantizar la articulación entre los sistemas de gestión y el cumplimiento de los fines misionales de la organización.</t>
  </si>
  <si>
    <t>Está dirigida a directivos, jefes de oficina, líderes de proceso y servidores vinculados a la planeación, control interno, gestión de calidad, talento humano y demás áreas estratégicas de la entidad.</t>
  </si>
  <si>
    <t xml:space="preserve">Oficina de Planeacion y regulacion </t>
  </si>
  <si>
    <t>19</t>
  </si>
  <si>
    <t xml:space="preserve">Direccion Administrativa y Financiera </t>
  </si>
  <si>
    <t>Fortalecer las competencias del personal en el manejo, organización, conservación y disposición de los documentos de la entidad</t>
  </si>
  <si>
    <t>dirigida a funcionarios de todas las dependencias que intervienen en la producción, recepción, trámite, organización, consulta, conservación y disposición final de documentos físicos y electrónicos</t>
  </si>
  <si>
    <t xml:space="preserve">Secretaria General - Gestión Documental </t>
  </si>
  <si>
    <t>20</t>
  </si>
  <si>
    <t>Garantizar la planeación, administración y control eficiente de los recursos financieros, físicos y administrativos de la entidad, mediante la implementación de procesos integrados que aseguren la sostenibilidad financiera, el cumplimiento normativo y la adecuada gestión de bienes y servicios</t>
  </si>
  <si>
    <t>Dirigida a todas las dependencias de la empresa que intervienen en la planeación, ejecución y control de los recursos financieros y administrativos, garantizando la articulación con los sistemas de control interno, planeación institucional y los lineamientos normativos del orden nacional y distrital</t>
  </si>
  <si>
    <t>21</t>
  </si>
  <si>
    <t xml:space="preserve"> Trasnformación digital y cibercultura</t>
  </si>
  <si>
    <t xml:space="preserve">Cumplir con requisitos de ley que abarcan varios aspectos como son, asegurar la accesibilidad web, cumplir con estándares de publicación de información y usar el aplicativo oficial para subir el contenido. </t>
  </si>
  <si>
    <t>Dirigida al personal del área TICS y las áreas que requieren publicar información en la pagina web de la empresa</t>
  </si>
  <si>
    <t>22</t>
  </si>
  <si>
    <t>Brindar a nuestros usuarios soluciones que permitan que realicen sus actividades de forma fácil, ágil y dinámico ayudándolos a que sus actividades diarias sean lo menos.</t>
  </si>
  <si>
    <t>Personal del área TICS y áreas de la empresa que les aplique esta norma.</t>
  </si>
  <si>
    <t xml:space="preserve">Buysoft de Colombia </t>
  </si>
  <si>
    <t>23</t>
  </si>
  <si>
    <t>Con la formación de instalación de redes y comunicaciones podemos implementar un mejor rendimiento y organización de las redes de conectividad de la empresa ESSMAR E.S., y de esta forma aplicar los conceptos y experiencias aprendidas para brindarle a todo el personal de la empresa que utiliza las redes de internet para ejecutar sus actividades en su labor diaria</t>
  </si>
  <si>
    <t>Dirigida personal del área TICS</t>
  </si>
  <si>
    <t>Cajamag/Academia/ Unimag/ UCC</t>
  </si>
  <si>
    <t>24</t>
  </si>
  <si>
    <t xml:space="preserve">Oficina Asesora de Asuntos Juridicos y de Contratacion </t>
  </si>
  <si>
    <t>Fortalecer las competencias jurídicas y técnicas del equipo para garantizar una gestión contractual eficiente, transparente y ajustada al marco normativo vigente.</t>
  </si>
  <si>
    <t xml:space="preserve">Dirigida a los abogados de la oficina juridica y a los liederes de proceso de las areas requeridoras </t>
  </si>
  <si>
    <t>Academia/ Unimag/ UCC/SECOP</t>
  </si>
  <si>
    <t>25</t>
  </si>
  <si>
    <t>Optimizar la capacidad operativa del equipo en el manejo de SECOP II, reduciendo riesgos de errores procedimentales y garantizando el cumplimiento de la normatividad</t>
  </si>
  <si>
    <t xml:space="preserve"> Dirigida a los servidores de la Oficina Aseora Juridica </t>
  </si>
  <si>
    <t>Agencia Nacional de Contratación Pública – Colombia Compra Eficiente</t>
  </si>
  <si>
    <t>26</t>
  </si>
  <si>
    <t>Fortalecer las competencias del equipo para gestionar eficazmente la comunicación durante situaciones críticas, garantizando respuestas oportunas, coherentes y alineadas con la imagen institucional de ESSMAR E.S.P.</t>
  </si>
  <si>
    <t>Dirigido al equipo de Comunicaciones, subgerentes, directores y jefes de oficina.</t>
  </si>
  <si>
    <t>Academia/ Sergioarboleda/CUN</t>
  </si>
  <si>
    <t>27</t>
  </si>
  <si>
    <t xml:space="preserve">Oficina Asesora de Comunicaciones </t>
  </si>
  <si>
    <t>Consolidar la cultura corporativa de ESSMAR E.S.P. a través de estrategias de comunicación interna que promuevan el sentido de pertenencia, la motivación y la cohesión entre los colaboradores.</t>
  </si>
  <si>
    <t>Dirigido al equipo de Comunicaciones y al equipo de Bienestar de Capital Humano.</t>
  </si>
  <si>
    <t>Oficina Asesora de comunicaciones / Capital Humano</t>
  </si>
  <si>
    <t>28</t>
  </si>
  <si>
    <t>Capacitar al personal técnico en los procedimientos básicos de armado, desarme, mantenimiento preventivo y diagnóstico inicial de bombas, garantizando su operación segura, eficiente y confiable dentro de los sistemas de acueducto y alcantarillado.</t>
  </si>
  <si>
    <t xml:space="preserve"> Dirigida a los servidores de la Dirección de  Operaciones </t>
  </si>
  <si>
    <t>Bombas Equipos y Mantenimientos S.A.S./Bombas y Repuestos S.A.S.</t>
  </si>
  <si>
    <t>29</t>
  </si>
  <si>
    <t xml:space="preserve">Dirección de  Operaciones </t>
  </si>
  <si>
    <t>Capacitar al personal técnico en la selección, aplicación y mantenimiento adecuado de lubricantes para equipos en movimiento, con el fin de prolongar la vida útil de los equipos, mejorar su eficiencia operativa y reducir fallas por desgaste o fricción</t>
  </si>
  <si>
    <t>Direccion de operaciones/Aliados estrategicos/Academia</t>
  </si>
  <si>
    <t>30</t>
  </si>
  <si>
    <t>Capacitar al personal técnico en el diseño, instalación, mantenimiento y reparación de conexiones hidrosanitarias, garantizando la eficiencia, seguridad y durabilidad de las redes de agua potable y alcantarillado, cumpliendo con la normativa vigente y estándares de calidad.</t>
  </si>
  <si>
    <t>31</t>
  </si>
  <si>
    <t>Territorio, vida y ambiente</t>
  </si>
  <si>
    <t>Conexiones hidrosanitarias</t>
  </si>
  <si>
    <t xml:space="preserve">Direccion de acueducto </t>
  </si>
  <si>
    <t>32</t>
  </si>
  <si>
    <t>Paz total, memoria y derechos humanos</t>
  </si>
  <si>
    <t xml:space="preserve">Resolucion de Conflictos con las comunidades o persona externo </t>
  </si>
  <si>
    <t xml:space="preserve">Direccion de Acueducto </t>
  </si>
  <si>
    <t>Capacitar al personal en estrategias de comunicación y resolución de conflictos con comunidades y personas externas, con el fin de fortalecer las relaciones, prevenir conflictos, y asegurar la continuidad de los servicios públicos de manera efectiva y respetuosa.</t>
  </si>
  <si>
    <t xml:space="preserve">Dirigida a los servidores publicos de la direccion de acueducto </t>
  </si>
  <si>
    <t>Transversal</t>
  </si>
  <si>
    <t>33</t>
  </si>
  <si>
    <t>Certificación por competencias</t>
  </si>
  <si>
    <t>Direccion de Acueducto y alcantaillado</t>
  </si>
  <si>
    <t>Capacitar al personal técnico de la Subgerencia de Acueducto y Alcantarillado mediante procesos de certificación por competencias, de conformidad con las normas aplicables y las actualizaciones técnicas y normativas requeridas, con el fin de fortalecer sus conocimientos, habilidades y el cumplimiento de los estándares vigentes.</t>
  </si>
  <si>
    <t>Dirigida a los servidores publicos de la subgerencia de Acueducto y alcantaillado</t>
  </si>
  <si>
    <t xml:space="preserve">SENA - CERTIFICACION POR COMPETENCIA </t>
  </si>
  <si>
    <t>34</t>
  </si>
  <si>
    <t>Seguridad en instalaciones electricas provisionales (Electricidad Basica)</t>
  </si>
  <si>
    <t>SENA</t>
  </si>
  <si>
    <t>35</t>
  </si>
  <si>
    <t>Roles, responsabilidad y funciones del COPASST, COCOL </t>
  </si>
  <si>
    <t>Dirección de Capital Humano-SST</t>
  </si>
  <si>
    <t>Capacitar al personal en los roles, responsabilidades y funciones del COPASST y del COCOL, fortaleciendo la prevención de riesgos laborales, la promoción de la salud y el bienestar en el ambiente laboral, y asegurando el cumplimiento de la normativa vigente.</t>
  </si>
  <si>
    <t>Dirigida a los integrantes de COPASST, COCOL</t>
  </si>
  <si>
    <t>36</t>
  </si>
  <si>
    <t>50 horas de SG-SST</t>
  </si>
  <si>
    <t xml:space="preserve">Dirección de Capital Humano </t>
  </si>
  <si>
    <t>Fortalecer los conocimientos, habilidades y actitudes de los trabajadores en materia de seguridad y salud en el trabajo, con el fin de prevenir accidentes, incidentes y enfermedades laborales, promoviendo un ambiente de trabajo seguro y saludable en cumplimiento con la normativa vigente del SG-SST.</t>
  </si>
  <si>
    <t xml:space="preserve">ARL/ SENA </t>
  </si>
  <si>
    <t xml:space="preserve">Cómites </t>
  </si>
  <si>
    <t>37</t>
  </si>
  <si>
    <t>Inducción y/o Reinducción</t>
  </si>
  <si>
    <t>Brindar a los trabajadores la información, orientación y formación necesaria sobre las políticas, normas, procedimientos y prácticas seguras de la empresa, con el fin de prevenir accidentes y enfermedades laborales</t>
  </si>
  <si>
    <t xml:space="preserve">Dirigida a los servidores publicos de ESSMAR E.S.P. </t>
  </si>
  <si>
    <t>CAPITAL HUMANO / SST</t>
  </si>
  <si>
    <t>38</t>
  </si>
  <si>
    <t>Identificación y prevención de riesgos laborales.</t>
  </si>
  <si>
    <t>Dirección de Capital Humano -SST</t>
  </si>
  <si>
    <t>Fortalecer las competencias de los trabajadores en la identificación, evaluación y prevención de los riesgos laborales presentes en su entorno de trabajo, promoviendo una cultura de autocuidado y la aplicación de medidas preventivas que contribuyan a reducir la ocurrencia de accidentes e incidentes laborales.</t>
  </si>
  <si>
    <t>39</t>
  </si>
  <si>
    <t>Preparación y respuesta ante emergencias</t>
  </si>
  <si>
    <t>Identificar los diferentes tipos de emergencias que pueden presentarse en la organización.
Reconocer los procedimientos de respuesta establecidos en el plan de emergencias.
Promover el conocimiento y la aplicación de rutas de evacuación, puntos de encuentro y uso de equipos de emergencia.
Fortalecer la capacidad de reacción del personal ante situaciones críticas.</t>
  </si>
  <si>
    <t>Dirigida a la brigada de emergencia ESSMAR E.S.P.</t>
  </si>
  <si>
    <t>40</t>
  </si>
  <si>
    <t>Normatividad y actualizaciones legales en SST. </t>
  </si>
  <si>
    <t>Fortalecer y actualizar  las principales leyes, decretos y resoluciones que regulan la SST en Colombia</t>
  </si>
  <si>
    <t>Dirigida al personal de SST</t>
  </si>
  <si>
    <t>41</t>
  </si>
  <si>
    <t>Uso adecuado y mantenimiento de los Elementos de Protección Personal</t>
  </si>
  <si>
    <t>Capacitar a los trabajadores en el uso correcto, mantenimiento y conservación de los Elementos de Protección Personal (EPP), con el fin de garantizar su adecuada utilización, prevenir accidentes y enfermedades laborales, y promover una cultura de autocuidado</t>
  </si>
  <si>
    <t>42</t>
  </si>
  <si>
    <t>Tareas de alto riesgo (Trabajo seguro en alturas)</t>
  </si>
  <si>
    <t>Identificar las tareas consideradas de alto riesgo dentro de la empresa y los peligros asociados a ellas.
Conocer y aplicar los procedimientos seguros establecidos para cada actividad de riesgo.
Fomentar el uso correcto de los equipos de protección personal (EPP) y herramientas especializadas</t>
  </si>
  <si>
    <t>Dirigido al personal que realiza trabajo en altura</t>
  </si>
  <si>
    <t>43</t>
  </si>
  <si>
    <t>Tareas de alto riesgo (Espacios confinados entrante)</t>
  </si>
  <si>
    <t>Capacitar a los trabajadores en la identificación, evaluación y control de los riesgos asociados al ingreso y trabajo en espacios confinados, garantizando la aplicación de procedimientos seguros, el uso adecuado de equipos de protección personal y la respuesta correcta ante emergencias</t>
  </si>
  <si>
    <t xml:space="preserve">Dirigido al personal que realiza trabajo en espacios confinados </t>
  </si>
  <si>
    <t>44</t>
  </si>
  <si>
    <t>Riesgo Psicosocial</t>
  </si>
  <si>
    <t>Dirección de Capital Humano- SST</t>
  </si>
  <si>
    <t>Sensibilizar y capacitar a los trabajadores sobre los riesgos psicosociales en el trabajo, proporcionando herramientas para su identificación, prevención y manejo, con el fin de promover el bienestar emocional, reducir el estrés laboral y fortalecer la salud mental en el entorno laboral</t>
  </si>
  <si>
    <t>45</t>
  </si>
  <si>
    <t>Políticas SST</t>
  </si>
  <si>
    <t>Dar a conocer y fortalecer el conocimiento de los trabajadores sobre las políticas de Seguridad y Salud en el Trabajo (SST) de la empresa, fomentando su compromiso y participación activa en la prevención de riesgos laborales, el cuidado de la salud y la mejora continua del Sistema de Gestión de SST (SG-SST).</t>
  </si>
  <si>
    <t>46</t>
  </si>
  <si>
    <t>Alcohol, drogas y/o sustancias psicoactivas</t>
  </si>
  <si>
    <t>Prevenir riesgos asociados al consumo de estas sustancias, protegiendo la salud y seguridad de los trabajadores y del entorno laboral.</t>
  </si>
  <si>
    <t>47</t>
  </si>
  <si>
    <t>Riesgo Público</t>
  </si>
  <si>
    <t>Sensibilizar y capacitar a los trabajadores sobre los riesgos que pueden afectar al público en el entorno laboral, promoviendo la identificación, prevención y control de dichos riesgos, con el fin de garantizar la seguridad de terceros</t>
  </si>
  <si>
    <t>48</t>
  </si>
  <si>
    <t>Metodologia para analisis de riesgos</t>
  </si>
  <si>
    <t xml:space="preserve">Dirección de Capital Humano -SST </t>
  </si>
  <si>
    <t>Capacitar a los trabajadores en la metodología para la identificación, análisis y evaluación de riesgos laborales, con el fin de implementar medidas de control efectivas que prevengan accidentes, incidentes y enfermedades ocupacionales</t>
  </si>
  <si>
    <t>49</t>
  </si>
  <si>
    <t>Manipulación de sustancias químicas</t>
  </si>
  <si>
    <t>apacitar a los trabajadores en el manejo seguro y responsable de sustancias químicas, incluyendo su almacenamiento, transporte y uso, con el fin de prevenir accidentes, incidentes y enfermedades ocupacionales, garantizando el cumplimiento de la normativa legal vigente</t>
  </si>
  <si>
    <t>Dirigida a los trabajadores que, por sus funciones, estén expuestos directa o indirectamente a productos químicos peligrosos</t>
  </si>
  <si>
    <t>50</t>
  </si>
  <si>
    <t>Investigación de accidente vial</t>
  </si>
  <si>
    <t>Capacitar a los trabajadores en la metodología para la investigación de accidentes viales, con el fin de identificar causas, factores de riesgo y aplicar medidas correctivas y preventivas que contribuyan a reducir la ocurrencia de accidentes</t>
  </si>
  <si>
    <t xml:space="preserve">ARL/ Aliados estrategicos </t>
  </si>
  <si>
    <t>51</t>
  </si>
  <si>
    <t>Manejo defensivo</t>
  </si>
  <si>
    <t>Capacitar a los trabajadores en técnicas de manejo defensivo, fomentando la conducción segura y responsable, la identificación de riesgos viales y la aplicación de medidas preventivas para reducir la ocurrencia de accidentes de tránsito</t>
  </si>
  <si>
    <t>Capacitar a los conductores que conducen vehículos de la empresa o realizan actividades en la vía pública, para prevenir accidentes mediante la adopción de hábitos de conducción segura, preventiva y responsable.</t>
  </si>
  <si>
    <t>52</t>
  </si>
  <si>
    <t>Mecánica básica</t>
  </si>
  <si>
    <t>apacitar a los trabajadores en técnicas de mecánica básica, promoviendo la identificación de riesgos, el uso correcto de herramientas y equipos, y la aplicación de procedimientos seguros que prevengan accidentes y garanticen la integridad física de los trabajadores</t>
  </si>
  <si>
    <t>Dirigida a los trabajadores que opera, mantiene o supervisa vehículos y maquinaria, para que puedan identificar fallas comunes, hacer mantenimientos preventivos y garantizar la seguridad en las operaciones.</t>
  </si>
  <si>
    <t>53</t>
  </si>
  <si>
    <t>Pruebas teórico - práctico de manejo</t>
  </si>
  <si>
    <t>Evaluar y fortalecer los conocimientos teóricos y las habilidades prácticas de los trabajadores en conducción segura y manejo defensivo, con el fin de garantizar un desempeño responsable, prevenir accidentes de tránsito y promover la seguridad vial en el marco del Sistema de Gestión de Seguridad y Salud en el Trabajo (SG-SST).</t>
  </si>
  <si>
    <t>Dirigida al  personal que opera vehículos oficiales o maquinaria de la empresa, con el objetivo de evaluar sus competencias en conducción segura y cumplimiento de normas.</t>
  </si>
  <si>
    <t>54</t>
  </si>
  <si>
    <t>Código nacional de tránsito</t>
  </si>
  <si>
    <t>Brindar a los trabajadores los conocimientos necesarios sobre el Código Nacional de Tránsito, promoviendo la comprensión y aplicación de las normas viales con el fin de prevenir accidentes, fomentar la conducción responsable y garantizar la seguridad vial</t>
  </si>
  <si>
    <t>Dirigida al personal que conduce vehículos oficiales o realiza desplazamientos frecuentes en la vía pública, así como a quienes supervisan o coordinan estas operaciones, con el objetivo de garantizar cumplimiento de normas y seguridad vial.</t>
  </si>
  <si>
    <t xml:space="preserve">Extero </t>
  </si>
  <si>
    <t>55</t>
  </si>
  <si>
    <t> Capacitación en nómina y prestaciones sociales en el sector público</t>
  </si>
  <si>
    <t>Fortalecer los procesos teóricos y prácticos necesarios para la correcta liquidación, administración y control de la nómina y las prestaciones sociales, garantizando el cumplimiento de la normativa laboral vigente y promoviendo la eficiencia y transparencia en los procesos administrativos del sector público.</t>
  </si>
  <si>
    <t xml:space="preserve">Dirigido al personal de nomina </t>
  </si>
  <si>
    <t>56</t>
  </si>
  <si>
    <t>Capacitación sobre reforma laboral</t>
  </si>
  <si>
    <t>Brindar a los trabajadores, empleadores y personal del área de talento humano los conocimientos necesarios sobre la Reforma Laboral vigente, con el fin de garantizar su correcta aplicación, fortalecer el cumplimiento de la normativa laboral y promover relaciones laborales justas, transparentes y acordes con los principios del Sistema de Gestión de Seguridad y Salud en el Trabajo (SG-SST).</t>
  </si>
  <si>
    <t xml:space="preserve">Dirigido al personal de  la direcion de capital humano </t>
  </si>
  <si>
    <t xml:space="preserve">AFP/ Aliados estrategicos </t>
  </si>
  <si>
    <t>57</t>
  </si>
  <si>
    <t>Capacitación sobre reforma pensional</t>
  </si>
  <si>
    <t>Brindar a los trabajadores y al personal responsable de la gestión del talento humano los conocimientos necesarios sobre la Reforma Pensional, con el fin de comprender sus implicaciones legales, sociales y económicas, garantizar el cumplimiento normativo y promover una adecuada planeación en materia de seguridad social</t>
  </si>
  <si>
    <t>58</t>
  </si>
  <si>
    <t>Ética pública o del servicio público</t>
  </si>
  <si>
    <t>Fortalecer la cultura organizacional basada en la integridad, la transparencia y la responsabilidad social, promoviendo conductas éticas en todos los niveles de la empresa de servicios públicos, con el fin de garantizar un servicio eficiente y honesto</t>
  </si>
  <si>
    <t>59</t>
  </si>
  <si>
    <t>Mujeres, inclusión y diversidad</t>
  </si>
  <si>
    <t>Introducción al enfoque de género</t>
  </si>
  <si>
    <t>Fortalecer las competencias del personal de la empresa en materia de igualdad de género, diversidad e inclusión, promoviendo ambientes laborales seguros, equitativos y libres de discriminación, en cumplimiento de la normativa nacional y de los compromisos institucionales de responsabilidad social y sostenibilidad.</t>
  </si>
  <si>
    <t>60</t>
  </si>
  <si>
    <t>Prevención del acoso laboral y sexual en el trabajo</t>
  </si>
  <si>
    <t>61</t>
  </si>
  <si>
    <t>Andesco</t>
  </si>
  <si>
    <t>Gerencia</t>
  </si>
  <si>
    <t>Fortalecer el conocimiento, la colaboración y la innovación en los sectores de servicios públicos, TIC y comunicaciones para avanzar hacia un desarrollo sostenible, equitativo y eficiente.</t>
  </si>
  <si>
    <t>Dirigida al grupo Directivo de la ESSMAR E.S.P.</t>
  </si>
  <si>
    <t>62</t>
  </si>
  <si>
    <t xml:space="preserve">Acodal </t>
  </si>
  <si>
    <t>Conocer los avances tecnológicos, regulatorios y científicos del sector, compartir experiencias con expertos nacionales e internacionales, y fortalecer alianzas estratégicas que contribuyan a la gestión eficiente de los recursos naturales y a la prestación sostenible de los servicios públicos.</t>
  </si>
  <si>
    <t>Acodal</t>
  </si>
  <si>
    <t>63</t>
  </si>
  <si>
    <t>Asonap</t>
  </si>
  <si>
    <t>Participar en un espacio de innovación, actualización y colaboración en materia de Seguridad y Salud en el Trabajo (SST) con el fin de fortalecer la gestión del riesgo laboral, fomentar la cultura de cero daños y adoptar tecnologías de vanguardia.</t>
  </si>
  <si>
    <t xml:space="preserve">Dirigida al personal de SST de la ESSMAR E.S.P. </t>
  </si>
  <si>
    <t>64</t>
  </si>
  <si>
    <t xml:space="preserve">Supervisores de contratos ESSMAR. </t>
  </si>
  <si>
    <t xml:space="preserve">Garantizar la correcta ejecución de los contratos a cargo de la ESSMAR, mediante el seguimiento técnico, administrativo, financiero y legal, asegurando el cumplimiento de las obligaciones contractuales, la normativa vigente y el manual de contratación. </t>
  </si>
  <si>
    <t xml:space="preserve">Dirigida a los servidores publicos  de la ESSMAR E.S.P. </t>
  </si>
  <si>
    <t>Dirección de Capital Humano</t>
  </si>
  <si>
    <t>Matriz de cumplimiento del plan institucional de capacitaciones</t>
  </si>
  <si>
    <t>DIRECCIÓN DE CAPITAL HUMANO</t>
  </si>
  <si>
    <t>CODIGO</t>
  </si>
  <si>
    <t>PLAN ANUAL SISTEMA DE GESTIÓN DE SALUD Y SEGURIDAD EN EL TRABAJO</t>
  </si>
  <si>
    <t>OBJETIVO</t>
  </si>
  <si>
    <t>Documentar, Implementar y mantener las actividades del Sistema de Gestión de Seguridad y Salud en el Trabajo de acuerdo a lo establecido en el Decreto 1072 de 2015 y en los estandares mínimos del SG-SST  con el fin de garantizar la disminución de los accidentes de trabajo y enfermedades laborales en la Empresa de Servicios Públicos del Distrito de Santa Marta ESSMAR E.S.P</t>
  </si>
  <si>
    <t>META</t>
  </si>
  <si>
    <t>INDICADOR</t>
  </si>
  <si>
    <t>Cumplir con el 90% de las actividades programadas en el Sistema de Gestión de la Seguridad y Salud en el Trabajo para la vigencia.</t>
  </si>
  <si>
    <t>(Nº de Actividades Ejecutadas / Nº de Actividades Programadas) x 100</t>
  </si>
  <si>
    <t>AÑO</t>
  </si>
  <si>
    <t>Ciclo</t>
  </si>
  <si>
    <t>ACTIVIDAD</t>
  </si>
  <si>
    <t>CRONOGRAMA VIGENCIA</t>
  </si>
  <si>
    <t xml:space="preserve">Responsable (s) </t>
  </si>
  <si>
    <t>OBSERVACIONES</t>
  </si>
  <si>
    <t>Administrativos</t>
  </si>
  <si>
    <t>Financieros</t>
  </si>
  <si>
    <t>P</t>
  </si>
  <si>
    <t>R</t>
  </si>
  <si>
    <t>I PLANEAR</t>
  </si>
  <si>
    <t>Evaluación Inicial</t>
  </si>
  <si>
    <t xml:space="preserve">Actualización y divulgación de la Politica SST </t>
  </si>
  <si>
    <t>Actualización y divulgación de la Politica de Alcohol, drogas y juegos de azar.</t>
  </si>
  <si>
    <t>Definir Objetivos, indicadores y metas de SG-SST para el periodo</t>
  </si>
  <si>
    <t>Actualización de la Matriz de identificación de peligros, evaluación y valoración de los riesgos.</t>
  </si>
  <si>
    <t xml:space="preserve">Actualización del curso de 20 horas del SG-SST </t>
  </si>
  <si>
    <t>Actualización de la matriz de requisitos legales</t>
  </si>
  <si>
    <t>Actualización y creación e inclusión de documentos SST al SIGES</t>
  </si>
  <si>
    <t>Realizar la capacitación al Comité Paritario de Seguridad y Salud en el Trabajo.</t>
  </si>
  <si>
    <t>Reuniones del Comité Paritario de Seguridad y Salud en el Trabajo.</t>
  </si>
  <si>
    <t>Capacitar al Comité de Convivencia Laboral.</t>
  </si>
  <si>
    <t>Reuniones de Comité de convivencia laboral</t>
  </si>
  <si>
    <t>Actualizar el Reglamento de Higiene y Seguridad Industrial</t>
  </si>
  <si>
    <t>Diseño de encuesta para percepción de la satisfacción del SGSST e identificación de oportunidades de mejora</t>
  </si>
  <si>
    <t>Diseñar el programa de Capacitación y entrenamiento de SST</t>
  </si>
  <si>
    <t>II HACER</t>
  </si>
  <si>
    <t>Implementar el Plan estrategico de Seguridad Vial</t>
  </si>
  <si>
    <t>Ejecutar el cronograma de inspecciones</t>
  </si>
  <si>
    <t>Ejecutar el Cronograma de capacitaciones</t>
  </si>
  <si>
    <t>Realizar de Examenes Periódicos Ocupacionales a los funcionarios</t>
  </si>
  <si>
    <t>Esta actividad se realiza cada vez que ingrese o se desvincule un trabajador.Asmismo, se realiza examenes medicos al menos una vez al año que se considera periodico o al momento de reintegro debido a post incapacidad o licencia</t>
  </si>
  <si>
    <t>Aplicación de encuesta para percepción de la satisfacción del SGSST e identificación de oportunidades de mejora</t>
  </si>
  <si>
    <t>Ejecución de actividades relacionadas a prevenir la materialización de Riesgo Psicosocial</t>
  </si>
  <si>
    <t>Socializar las responsabilidades frente a SST a las partes interesadas</t>
  </si>
  <si>
    <t>Actualizar el Perfil Biomedico</t>
  </si>
  <si>
    <t>Elaborar la caracterización de las condiciones de salud</t>
  </si>
  <si>
    <t>Elaborar la descripción sociodemografica de los trabajadores</t>
  </si>
  <si>
    <t>Implementación del Sistema de Vigilancia Epidemiológica para desordenes musculoesqueléticos</t>
  </si>
  <si>
    <t>Seguimiento a casos medicos</t>
  </si>
  <si>
    <t>Seguimiento a ausentismo laboral</t>
  </si>
  <si>
    <t>Implementar programa de estilo de vida saludable, incluyendo campañas específicas tendientes a la prevención y control, de la farmacodependencia, el alcoholismo y el tabaquismo, entre otros</t>
  </si>
  <si>
    <t>Realizar autoevación de estandares mínimos teniendo en cuenta lo establecido en la resolución 0312 de 2019 o la que lo modifique</t>
  </si>
  <si>
    <t xml:space="preserve">Actualizar el plan de emergencia. </t>
  </si>
  <si>
    <t>Conformar las Brigadas de Emergencias.</t>
  </si>
  <si>
    <t xml:space="preserve">Entrenamiento  a las Brigadas de Emergencias. </t>
  </si>
  <si>
    <t>Dotar a las  Brigadas de Emergencias.</t>
  </si>
  <si>
    <t>Realizar simulacros</t>
  </si>
  <si>
    <t>Analisis a los programas del SG-SST</t>
  </si>
  <si>
    <t>Analisis de encuesta para percepción de la satisfacción del SGSST e identificación de oportunidades de mejora</t>
  </si>
  <si>
    <t xml:space="preserve">Revisión por la alta dirección </t>
  </si>
  <si>
    <t>Se incluye a todos los niveles de la organización</t>
  </si>
  <si>
    <t>Incidencia</t>
  </si>
  <si>
    <t>Prevalencia</t>
  </si>
  <si>
    <t>Evaluación y analisis de requisitos legales</t>
  </si>
  <si>
    <t>Tasa de accidentalidad</t>
  </si>
  <si>
    <t>Tasa de accidentalidad mortal</t>
  </si>
  <si>
    <t>Tasa de ausentismo</t>
  </si>
  <si>
    <t>Auditoria del SGSST en acompañamiento del copasst</t>
  </si>
  <si>
    <t>Actualización y analisis a la matriz de mejora</t>
  </si>
  <si>
    <t>IV ACTUAR</t>
  </si>
  <si>
    <t>Acciones de mejora a los programas sgsst</t>
  </si>
  <si>
    <t>Acciones de mejoras a ausentismo laboral</t>
  </si>
  <si>
    <t>Total Actividades</t>
  </si>
  <si>
    <t>REPRESENTANTE SG-SST</t>
  </si>
  <si>
    <t>REPRESENTANTE LEGAL</t>
  </si>
  <si>
    <t>% COBERTURA DEL PROGRAMA</t>
  </si>
  <si>
    <t>MONITOREO DEL PROGRAMA /VIGENCIA</t>
  </si>
  <si>
    <t>1. CUMPLIMIENTO DEL PROGRAMA</t>
  </si>
  <si>
    <t>CUMPLIMIENTO ANUAL</t>
  </si>
  <si>
    <t>Actividades Programadas en el Mes</t>
  </si>
  <si>
    <t>% Ejecucion Mensual del Programa POE</t>
  </si>
  <si>
    <t>% Cumplimiento Meta en el Mes</t>
  </si>
  <si>
    <t>Programado</t>
  </si>
  <si>
    <t>Ejecutado</t>
  </si>
  <si>
    <t>ST-F15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</si>
</sst>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
    <numFmt numFmtId="165" formatCode="0.0%"/>
    <numFmt numFmtId="166" formatCode="m/d"/>
    <numFmt numFmtId="167" formatCode="&quot;$&quot;#,##0.00"/>
    <numFmt numFmtId="168" formatCode="&quot;$&quot;\ #,##0;[Red]\-&quot;$&quot;\ #,##0"/>
    <numFmt numFmtId="169" formatCode="dd\-mm\-yyyy"/>
    <numFmt numFmtId="170" formatCode="_-[$$-2C0A]\ * #,##0.00_-;\-[$$-2C0A]\ * #,##0.00_-;_-[$$-2C0A]\ * &quot;-&quot;??_-;_-@_-"/>
    <numFmt numFmtId="171" formatCode="&quot;$&quot;\ #,##0.00"/>
  </numFmts>
  <fonts count="63"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rial Narrow"/>
      <family val="2"/>
    </font>
    <font>
      <sz val="10"/>
      <color theme="1"/>
      <name val="Arial Narrow"/>
      <family val="2"/>
    </font>
    <font>
      <sz val="10"/>
      <name val="Arial Narrow"/>
      <family val="2"/>
    </font>
    <font>
      <sz val="10"/>
      <color rgb="FFFF0000"/>
      <name val="Arial Narrow"/>
      <family val="2"/>
    </font>
    <font>
      <b/>
      <sz val="10"/>
      <color theme="0"/>
      <name val="Arial Narrow"/>
      <family val="2"/>
    </font>
    <font>
      <sz val="10"/>
      <color rgb="FF00B050"/>
      <name val="Arial Narrow"/>
      <family val="2"/>
    </font>
    <font>
      <b/>
      <sz val="9"/>
      <color indexed="81"/>
      <name val="Tahoma"/>
      <family val="2"/>
    </font>
    <font>
      <sz val="9"/>
      <color indexed="81"/>
      <name val="Tahoma"/>
      <family val="2"/>
    </font>
    <font>
      <b/>
      <sz val="11"/>
      <name val="Arial Narrow"/>
      <family val="2"/>
    </font>
    <font>
      <sz val="11"/>
      <color rgb="FF000000"/>
      <name val="Arial Narrow"/>
      <family val="2"/>
    </font>
    <font>
      <sz val="11"/>
      <name val="Arial Narrow"/>
      <family val="2"/>
    </font>
    <font>
      <sz val="11"/>
      <color theme="1"/>
      <name val="Arial Narrow"/>
      <family val="2"/>
    </font>
    <font>
      <b/>
      <sz val="11"/>
      <color theme="1"/>
      <name val="Arial Narrow"/>
      <family val="2"/>
    </font>
    <font>
      <sz val="11"/>
      <color rgb="FFFF0000"/>
      <name val="Arial Narrow"/>
      <family val="2"/>
    </font>
    <font>
      <b/>
      <sz val="11"/>
      <color theme="4"/>
      <name val="Arial Narrow"/>
      <family val="2"/>
    </font>
    <font>
      <b/>
      <i/>
      <sz val="10"/>
      <name val="Arial Narrow"/>
      <family val="2"/>
    </font>
    <font>
      <i/>
      <sz val="10"/>
      <name val="Arial Narrow"/>
      <family val="2"/>
    </font>
    <font>
      <b/>
      <sz val="11"/>
      <color rgb="FFFF0000"/>
      <name val="Arial Narrow"/>
      <family val="2"/>
    </font>
    <font>
      <sz val="11"/>
      <color theme="1" tint="0.14999847407452621"/>
      <name val="Arial Narrow"/>
      <family val="2"/>
    </font>
    <font>
      <b/>
      <sz val="11"/>
      <color theme="1" tint="0.14999847407452621"/>
      <name val="Arial Narrow"/>
      <family val="2"/>
    </font>
    <font>
      <sz val="12"/>
      <color rgb="FF000000"/>
      <name val="Century Gothic"/>
      <family val="2"/>
    </font>
    <font>
      <b/>
      <sz val="11"/>
      <color rgb="FF000000"/>
      <name val="Aptos Narrow"/>
      <family val="2"/>
      <scheme val="minor"/>
    </font>
    <font>
      <sz val="11"/>
      <color rgb="FF000000"/>
      <name val="Aptos Narrow"/>
      <family val="2"/>
      <scheme val="minor"/>
    </font>
    <font>
      <sz val="8"/>
      <color theme="1"/>
      <name val="Aptos Narrow"/>
      <family val="2"/>
      <scheme val="minor"/>
    </font>
    <font>
      <sz val="9"/>
      <color theme="1"/>
      <name val="Aptos Narrow"/>
      <family val="2"/>
      <scheme val="minor"/>
    </font>
    <font>
      <b/>
      <sz val="10"/>
      <color rgb="FFFFFFFF"/>
      <name val="Montserrat"/>
    </font>
    <font>
      <sz val="10"/>
      <color theme="1"/>
      <name val="Aptos Narrow"/>
      <family val="2"/>
      <scheme val="minor"/>
    </font>
    <font>
      <b/>
      <sz val="10"/>
      <color rgb="FF878787"/>
      <name val="Montserrat"/>
    </font>
    <font>
      <sz val="10"/>
      <color rgb="FF878787"/>
      <name val="Montserrat"/>
    </font>
    <font>
      <sz val="10"/>
      <color rgb="FF878787"/>
      <name val="Times New Roman"/>
      <family val="1"/>
    </font>
    <font>
      <sz val="10"/>
      <color theme="1"/>
      <name val="Aptos"/>
      <family val="2"/>
    </font>
    <font>
      <b/>
      <sz val="10"/>
      <name val="Montserrat"/>
    </font>
    <font>
      <sz val="10"/>
      <name val="Montserrat"/>
    </font>
    <font>
      <b/>
      <sz val="10"/>
      <color theme="1"/>
      <name val="Aptos Narrow"/>
      <family val="2"/>
      <scheme val="minor"/>
    </font>
    <font>
      <sz val="12"/>
      <color theme="1"/>
      <name val="Arial Narrow"/>
      <family val="2"/>
    </font>
    <font>
      <b/>
      <sz val="12"/>
      <color theme="1"/>
      <name val="Arial Narrow"/>
      <family val="2"/>
    </font>
    <font>
      <b/>
      <sz val="12"/>
      <name val="Arial Narrow"/>
      <family val="2"/>
    </font>
    <font>
      <sz val="12"/>
      <color rgb="FF000000"/>
      <name val="Arial Narrow"/>
      <family val="2"/>
    </font>
    <font>
      <sz val="12"/>
      <name val="Arial Narrow"/>
      <family val="2"/>
    </font>
    <font>
      <sz val="12"/>
      <color rgb="FF242424"/>
      <name val="Arial Narrow"/>
      <family val="2"/>
    </font>
    <font>
      <sz val="10"/>
      <name val="Arial"/>
      <family val="2"/>
    </font>
    <font>
      <b/>
      <sz val="11"/>
      <name val="Aptos Narrow"/>
      <family val="2"/>
      <scheme val="minor"/>
    </font>
    <font>
      <b/>
      <sz val="12"/>
      <name val="Aptos Narrow"/>
      <family val="2"/>
      <scheme val="minor"/>
    </font>
    <font>
      <b/>
      <sz val="14"/>
      <name val="Aptos Narrow"/>
      <family val="2"/>
      <scheme val="minor"/>
    </font>
    <font>
      <sz val="9"/>
      <name val="Aptos Narrow"/>
      <family val="2"/>
      <scheme val="minor"/>
    </font>
    <font>
      <sz val="14"/>
      <name val="Aptos Narrow"/>
      <family val="2"/>
      <scheme val="minor"/>
    </font>
    <font>
      <sz val="10"/>
      <name val="Aptos Narrow"/>
      <family val="2"/>
      <scheme val="minor"/>
    </font>
    <font>
      <b/>
      <sz val="9"/>
      <name val="Aptos Narrow"/>
      <family val="2"/>
      <scheme val="minor"/>
    </font>
    <font>
      <sz val="8"/>
      <name val="Aptos Narrow"/>
      <family val="2"/>
      <scheme val="minor"/>
    </font>
    <font>
      <b/>
      <sz val="10"/>
      <color theme="0"/>
      <name val="Aptos Narrow"/>
      <family val="2"/>
      <scheme val="minor"/>
    </font>
    <font>
      <b/>
      <sz val="10"/>
      <name val="Aptos Narrow"/>
      <family val="2"/>
      <scheme val="minor"/>
    </font>
    <font>
      <b/>
      <sz val="8"/>
      <color theme="0"/>
      <name val="Aptos Narrow"/>
      <family val="2"/>
      <scheme val="minor"/>
    </font>
    <font>
      <b/>
      <sz val="7"/>
      <color theme="0"/>
      <name val="Aptos Narrow"/>
      <family val="2"/>
      <scheme val="minor"/>
    </font>
    <font>
      <b/>
      <sz val="9"/>
      <color theme="0"/>
      <name val="Aptos Narrow"/>
      <family val="2"/>
      <scheme val="minor"/>
    </font>
    <font>
      <b/>
      <sz val="8"/>
      <name val="Aptos Narrow"/>
      <family val="2"/>
      <scheme val="minor"/>
    </font>
    <font>
      <sz val="10"/>
      <name val="Wingdings 2"/>
      <family val="1"/>
      <charset val="2"/>
    </font>
    <font>
      <sz val="8"/>
      <color theme="2" tint="-0.89999084444715716"/>
      <name val="Aptos Narrow"/>
      <family val="2"/>
      <scheme val="minor"/>
    </font>
    <font>
      <sz val="12"/>
      <color theme="1"/>
      <name val="Aptos Narrow"/>
      <family val="2"/>
      <scheme val="minor"/>
    </font>
    <font>
      <b/>
      <sz val="8"/>
      <color theme="2" tint="-0.89999084444715716"/>
      <name val="Aptos Narrow"/>
      <family val="2"/>
      <scheme val="minor"/>
    </font>
    <font>
      <b/>
      <sz val="8"/>
      <color theme="1"/>
      <name val="Aptos Narrow"/>
      <family val="2"/>
      <scheme val="minor"/>
    </font>
  </fonts>
  <fills count="31">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rgb="FF00B0F0"/>
        <bgColor indexed="64"/>
      </patternFill>
    </fill>
    <fill>
      <patternFill patternType="solid">
        <fgColor rgb="FFEBEEF1"/>
        <bgColor indexed="64"/>
      </patternFill>
    </fill>
    <fill>
      <patternFill patternType="solid">
        <fgColor theme="3" tint="0.89999084444715716"/>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92D050"/>
        <bgColor rgb="FF00B050"/>
      </patternFill>
    </fill>
    <fill>
      <patternFill patternType="solid">
        <fgColor rgb="FFFFFFCC"/>
        <bgColor indexed="64"/>
      </patternFill>
    </fill>
    <fill>
      <patternFill patternType="solid">
        <fgColor theme="6" tint="0.79998168889431442"/>
        <bgColor indexed="64"/>
      </patternFill>
    </fill>
    <fill>
      <patternFill patternType="solid">
        <fgColor theme="0"/>
        <bgColor indexed="64"/>
      </patternFill>
    </fill>
    <fill>
      <patternFill patternType="solid">
        <fgColor rgb="FFFFFF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4EA72E"/>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99FFCC"/>
        <bgColor indexed="64"/>
      </patternFill>
    </fill>
    <fill>
      <patternFill patternType="solid">
        <fgColor rgb="FFFF66CC"/>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indexed="9"/>
        <bgColor indexed="64"/>
      </patternFill>
    </fill>
    <fill>
      <patternFill patternType="solid">
        <fgColor rgb="FF92D050"/>
        <bgColor indexed="64"/>
      </patternFill>
    </fill>
    <fill>
      <patternFill patternType="solid">
        <fgColor theme="4" tint="0.59999389629810485"/>
        <bgColor indexed="64"/>
      </patternFill>
    </fill>
  </fills>
  <borders count="105">
    <border>
      <left/>
      <right/>
      <top/>
      <bottom/>
      <diagonal/>
    </border>
    <border>
      <left style="thin">
        <color rgb="FFBFBFBF"/>
      </left>
      <right style="thin">
        <color rgb="FFBFBFBF"/>
      </right>
      <top style="thin">
        <color rgb="FFBFBFBF"/>
      </top>
      <bottom style="thin">
        <color rgb="FFBFBFBF"/>
      </bottom>
      <diagonal/>
    </border>
    <border>
      <left style="dotted">
        <color rgb="FF000000"/>
      </left>
      <right style="dotted">
        <color rgb="FF000000"/>
      </right>
      <top style="dotted">
        <color rgb="FF000000"/>
      </top>
      <bottom style="dotted">
        <color rgb="FF000000"/>
      </bottom>
      <diagonal/>
    </border>
    <border>
      <left style="thin">
        <color rgb="FFBFBFBF"/>
      </left>
      <right style="thin">
        <color rgb="FFBFBFBF"/>
      </right>
      <top style="thin">
        <color rgb="FFBFBFBF"/>
      </top>
      <bottom/>
      <diagonal/>
    </border>
    <border>
      <left style="thin">
        <color rgb="FFBFBFBF"/>
      </left>
      <right/>
      <top/>
      <bottom/>
      <diagonal/>
    </border>
    <border>
      <left style="thin">
        <color rgb="FFBFBFBF"/>
      </left>
      <right style="thin">
        <color rgb="FFBFBFBF"/>
      </right>
      <top style="thin">
        <color rgb="FFBFBFBF"/>
      </top>
      <bottom style="thin">
        <color indexed="64"/>
      </bottom>
      <diagonal/>
    </border>
    <border>
      <left style="thin">
        <color rgb="FFBFBFBF"/>
      </left>
      <right style="thin">
        <color rgb="FFBFBFBF"/>
      </right>
      <top/>
      <bottom/>
      <diagonal/>
    </border>
    <border>
      <left style="dotted">
        <color rgb="FF000000"/>
      </left>
      <right style="dotted">
        <color rgb="FF000000"/>
      </right>
      <top style="dotted">
        <color rgb="FF000000"/>
      </top>
      <bottom/>
      <diagonal/>
    </border>
    <border>
      <left style="thin">
        <color rgb="FFBFBFBF"/>
      </left>
      <right style="thin">
        <color rgb="FFBFBFBF"/>
      </right>
      <top/>
      <bottom style="thin">
        <color rgb="FFBFBFBF"/>
      </bottom>
      <diagonal/>
    </border>
    <border>
      <left style="dotted">
        <color rgb="FF000000"/>
      </left>
      <right style="dotted">
        <color rgb="FF000000"/>
      </right>
      <top/>
      <bottom style="dotted">
        <color rgb="FF000000"/>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rgb="FFBFBFBF"/>
      </top>
      <bottom/>
      <diagonal/>
    </border>
    <border>
      <left style="thin">
        <color theme="0" tint="-0.14999847407452621"/>
      </left>
      <right style="thin">
        <color theme="0" tint="-0.14999847407452621"/>
      </right>
      <top style="thin">
        <color rgb="FFBFBFBF"/>
      </top>
      <bottom style="thin">
        <color theme="0" tint="-0.149967955565050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bottom style="thin">
        <color rgb="FFBFBFBF"/>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6795556505021"/>
      </top>
      <bottom style="thin">
        <color theme="0" tint="-0.14999847407452621"/>
      </bottom>
      <diagonal/>
    </border>
    <border>
      <left/>
      <right style="thin">
        <color theme="0" tint="-0.14999847407452621"/>
      </right>
      <top/>
      <bottom style="thin">
        <color theme="0" tint="-0.14999847407452621"/>
      </bottom>
      <diagonal/>
    </border>
    <border>
      <left/>
      <right style="thin">
        <color rgb="FFBFBFBF"/>
      </right>
      <top/>
      <bottom/>
      <diagonal/>
    </border>
    <border>
      <left style="thin">
        <color rgb="FFBFBFBF"/>
      </left>
      <right style="thin">
        <color rgb="FFBFBFBF"/>
      </right>
      <top style="thin">
        <color theme="0" tint="-0.14999847407452621"/>
      </top>
      <bottom/>
      <diagonal/>
    </border>
    <border>
      <left style="thin">
        <color rgb="FFBFBFBF"/>
      </left>
      <right style="thin">
        <color theme="0" tint="-0.14999847407452621"/>
      </right>
      <top style="thin">
        <color theme="0" tint="-0.14999847407452621"/>
      </top>
      <bottom/>
      <diagonal/>
    </border>
    <border>
      <left style="thin">
        <color theme="0" tint="-0.14999847407452621"/>
      </left>
      <right style="thin">
        <color rgb="FFBFBFBF"/>
      </right>
      <top style="thin">
        <color theme="0" tint="-0.14999847407452621"/>
      </top>
      <bottom/>
      <diagonal/>
    </border>
    <border>
      <left style="thin">
        <color rgb="FFBFBFBF"/>
      </left>
      <right style="thin">
        <color theme="0" tint="-0.14999847407452621"/>
      </right>
      <top/>
      <bottom/>
      <diagonal/>
    </border>
    <border>
      <left style="thin">
        <color theme="0" tint="-0.14999847407452621"/>
      </left>
      <right style="thin">
        <color rgb="FFBFBFBF"/>
      </right>
      <top/>
      <bottom/>
      <diagonal/>
    </border>
    <border>
      <left/>
      <right style="thin">
        <color rgb="FFBFBFBF"/>
      </right>
      <top/>
      <bottom style="thin">
        <color rgb="FFBFBFBF"/>
      </bottom>
      <diagonal/>
    </border>
    <border>
      <left style="thin">
        <color rgb="FFBFBFBF"/>
      </left>
      <right style="thin">
        <color theme="0" tint="-0.14999847407452621"/>
      </right>
      <top/>
      <bottom style="thin">
        <color rgb="FFBFBFBF"/>
      </bottom>
      <diagonal/>
    </border>
    <border>
      <left style="thin">
        <color theme="0" tint="-0.14999847407452621"/>
      </left>
      <right style="thin">
        <color rgb="FFBFBFBF"/>
      </right>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rgb="FFBFBFBF"/>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style="thin">
        <color theme="2" tint="-9.9917600024414813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style="thin">
        <color theme="2" tint="-9.9948118533890809E-2"/>
      </left>
      <right style="thin">
        <color theme="2" tint="-9.9948118533890809E-2"/>
      </right>
      <top/>
      <bottom/>
      <diagonal/>
    </border>
    <border>
      <left style="thin">
        <color rgb="FFBFBFBF"/>
      </left>
      <right style="thin">
        <color theme="2" tint="-9.9948118533890809E-2"/>
      </right>
      <top/>
      <bottom/>
      <diagonal/>
    </border>
    <border>
      <left style="thin">
        <color rgb="FFBFBFBF"/>
      </left>
      <right style="thin">
        <color theme="2" tint="-9.9948118533890809E-2"/>
      </right>
      <top/>
      <bottom style="thin">
        <color theme="2" tint="-9.9948118533890809E-2"/>
      </bottom>
      <diagonal/>
    </border>
    <border>
      <left/>
      <right style="thin">
        <color theme="2" tint="-9.9887081514938816E-2"/>
      </right>
      <top style="thin">
        <color theme="2" tint="-9.9887081514938816E-2"/>
      </top>
      <bottom style="thin">
        <color theme="2" tint="-9.9887081514938816E-2"/>
      </bottom>
      <diagonal/>
    </border>
    <border>
      <left style="thin">
        <color theme="2" tint="-9.9887081514938816E-2"/>
      </left>
      <right style="thin">
        <color theme="2" tint="-9.9887081514938816E-2"/>
      </right>
      <top style="thin">
        <color theme="2" tint="-9.9887081514938816E-2"/>
      </top>
      <bottom/>
      <diagonal/>
    </border>
    <border>
      <left style="thin">
        <color theme="2" tint="-9.9887081514938816E-2"/>
      </left>
      <right style="thin">
        <color theme="2" tint="-9.9887081514938816E-2"/>
      </right>
      <top style="thin">
        <color theme="2" tint="-9.9887081514938816E-2"/>
      </top>
      <bottom style="thin">
        <color theme="2" tint="-9.9887081514938816E-2"/>
      </bottom>
      <diagonal/>
    </border>
    <border>
      <left style="thin">
        <color theme="2" tint="-9.9887081514938816E-2"/>
      </left>
      <right style="thin">
        <color theme="2" tint="-9.9948118533890809E-2"/>
      </right>
      <top style="thin">
        <color theme="2" tint="-9.9887081514938816E-2"/>
      </top>
      <bottom style="thin">
        <color theme="2" tint="-9.9887081514938816E-2"/>
      </bottom>
      <diagonal/>
    </border>
    <border>
      <left style="thin">
        <color rgb="FFBFBFBF"/>
      </left>
      <right/>
      <top style="thin">
        <color rgb="FFBFBFBF"/>
      </top>
      <bottom style="thin">
        <color rgb="FFBFBFBF"/>
      </bottom>
      <diagonal/>
    </border>
    <border>
      <left style="thin">
        <color rgb="FFBFBFBF"/>
      </left>
      <right style="thin">
        <color theme="2" tint="-9.9948118533890809E-2"/>
      </right>
      <top style="thin">
        <color rgb="FFBFBFBF"/>
      </top>
      <bottom style="thin">
        <color rgb="FFBFBFBF"/>
      </bottom>
      <diagonal/>
    </border>
    <border>
      <left style="thin">
        <color rgb="FFBFBFBF"/>
      </left>
      <right style="thin">
        <color theme="2" tint="-0.249977111117893"/>
      </right>
      <top style="thin">
        <color rgb="FFBFBFBF"/>
      </top>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rgb="FFBFBFBF"/>
      </left>
      <right style="thin">
        <color theme="2" tint="-0.249977111117893"/>
      </right>
      <top/>
      <bottom/>
      <diagonal/>
    </border>
    <border>
      <left style="thin">
        <color theme="2" tint="-0.249977111117893"/>
      </left>
      <right style="thin">
        <color theme="2" tint="-0.249977111117893"/>
      </right>
      <top/>
      <bottom/>
      <diagonal/>
    </border>
    <border>
      <left style="thin">
        <color theme="2" tint="-0.249977111117893"/>
      </left>
      <right/>
      <top style="thin">
        <color theme="2" tint="-0.249977111117893"/>
      </top>
      <bottom style="thin">
        <color theme="2" tint="-0.249977111117893"/>
      </bottom>
      <diagonal/>
    </border>
    <border>
      <left style="thin">
        <color rgb="FFBFBFBF"/>
      </left>
      <right style="thin">
        <color theme="2" tint="-0.249977111117893"/>
      </right>
      <top/>
      <bottom style="thin">
        <color rgb="FFBFBFBF"/>
      </bottom>
      <diagonal/>
    </border>
    <border>
      <left style="thin">
        <color theme="2" tint="-0.249977111117893"/>
      </left>
      <right style="thin">
        <color theme="2" tint="-0.249977111117893"/>
      </right>
      <top/>
      <bottom style="thin">
        <color theme="2" tint="-0.249977111117893"/>
      </bottom>
      <diagonal/>
    </border>
    <border>
      <left style="thin">
        <color rgb="FFBFBFBF"/>
      </left>
      <right style="thin">
        <color rgb="FFBFBFBF"/>
      </right>
      <top style="thin">
        <color theme="2" tint="-0.249977111117893"/>
      </top>
      <bottom/>
      <diagonal/>
    </border>
    <border>
      <left style="thin">
        <color rgb="FFBFBFBF"/>
      </left>
      <right style="thin">
        <color theme="2" tint="-9.9887081514938816E-2"/>
      </right>
      <top style="thin">
        <color theme="2" tint="-0.249977111117893"/>
      </top>
      <bottom/>
      <diagonal/>
    </border>
    <border>
      <left style="thin">
        <color theme="2" tint="-9.9887081514938816E-2"/>
      </left>
      <right style="thin">
        <color theme="2" tint="-9.9887081514938816E-2"/>
      </right>
      <top style="thin">
        <color theme="2" tint="-0.249977111117893"/>
      </top>
      <bottom/>
      <diagonal/>
    </border>
    <border>
      <left style="thin">
        <color theme="2" tint="-9.9887081514938816E-2"/>
      </left>
      <right style="thin">
        <color theme="2" tint="-9.9887081514938816E-2"/>
      </right>
      <top style="thin">
        <color theme="2" tint="-9.9917600024414813E-2"/>
      </top>
      <bottom style="thin">
        <color theme="2" tint="-9.9887081514938816E-2"/>
      </bottom>
      <diagonal/>
    </border>
    <border>
      <left style="thin">
        <color theme="2" tint="-9.9887081514938816E-2"/>
      </left>
      <right style="thin">
        <color theme="2" tint="-9.9948118533890809E-2"/>
      </right>
      <top style="thin">
        <color theme="2" tint="-9.9917600024414813E-2"/>
      </top>
      <bottom style="thin">
        <color theme="2" tint="-9.9887081514938816E-2"/>
      </bottom>
      <diagonal/>
    </border>
    <border>
      <left style="thin">
        <color rgb="FFBFBFBF"/>
      </left>
      <right style="thin">
        <color theme="2" tint="-9.9887081514938816E-2"/>
      </right>
      <top/>
      <bottom/>
      <diagonal/>
    </border>
    <border>
      <left style="thin">
        <color theme="2" tint="-9.9887081514938816E-2"/>
      </left>
      <right style="thin">
        <color theme="2" tint="-9.9887081514938816E-2"/>
      </right>
      <top/>
      <bottom/>
      <diagonal/>
    </border>
    <border>
      <left style="thin">
        <color theme="2" tint="-9.9887081514938816E-2"/>
      </left>
      <right style="thin">
        <color theme="2" tint="-9.9887081514938816E-2"/>
      </right>
      <top/>
      <bottom style="thin">
        <color theme="2" tint="-9.9887081514938816E-2"/>
      </bottom>
      <diagonal/>
    </border>
    <border>
      <left style="thin">
        <color theme="2" tint="-9.9887081514938816E-2"/>
      </left>
      <right style="thin">
        <color theme="2" tint="-9.9948118533890809E-2"/>
      </right>
      <top/>
      <bottom style="thin">
        <color theme="2" tint="-9.9887081514938816E-2"/>
      </bottom>
      <diagonal/>
    </border>
    <border>
      <left style="thin">
        <color rgb="FFBFBFBF"/>
      </left>
      <right style="thin">
        <color theme="2" tint="-9.9887081514938816E-2"/>
      </right>
      <top/>
      <bottom style="thin">
        <color rgb="FFBFBFBF"/>
      </bottom>
      <diagonal/>
    </border>
    <border>
      <left style="thin">
        <color theme="2" tint="-9.9887081514938816E-2"/>
      </left>
      <right style="thin">
        <color theme="2" tint="-9.9887081514938816E-2"/>
      </right>
      <top/>
      <bottom style="thin">
        <color rgb="FFBFBFB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90BC3C"/>
      </left>
      <right/>
      <top style="medium">
        <color rgb="FF90BC3C"/>
      </top>
      <bottom style="medium">
        <color rgb="FF90BC3C"/>
      </bottom>
      <diagonal/>
    </border>
    <border>
      <left/>
      <right/>
      <top style="medium">
        <color rgb="FF90BC3C"/>
      </top>
      <bottom style="medium">
        <color rgb="FF90BC3C"/>
      </bottom>
      <diagonal/>
    </border>
    <border>
      <left/>
      <right style="medium">
        <color rgb="FF90BC3C"/>
      </right>
      <top style="medium">
        <color rgb="FF90BC3C"/>
      </top>
      <bottom style="medium">
        <color rgb="FF90BC3C"/>
      </bottom>
      <diagonal/>
    </border>
    <border>
      <left/>
      <right style="medium">
        <color rgb="FF90BC3C"/>
      </right>
      <top/>
      <bottom style="medium">
        <color rgb="FF90BC3C"/>
      </bottom>
      <diagonal/>
    </border>
    <border>
      <left style="medium">
        <color rgb="FF90BC3C"/>
      </left>
      <right/>
      <top/>
      <bottom/>
      <diagonal/>
    </border>
    <border>
      <left style="medium">
        <color rgb="FF90BC3C"/>
      </left>
      <right style="medium">
        <color rgb="FF90BC3C"/>
      </right>
      <top/>
      <bottom style="medium">
        <color rgb="FF90BC3C"/>
      </bottom>
      <diagonal/>
    </border>
    <border>
      <left style="medium">
        <color rgb="FF90BC3C"/>
      </left>
      <right/>
      <top style="medium">
        <color rgb="FF4EA72E"/>
      </top>
      <bottom style="medium">
        <color rgb="FF4EA72E"/>
      </bottom>
      <diagonal/>
    </border>
    <border>
      <left style="medium">
        <color rgb="FF90BC3C"/>
      </left>
      <right style="medium">
        <color rgb="FF90BC3C"/>
      </right>
      <top/>
      <bottom style="medium">
        <color rgb="FF4EA72E"/>
      </bottom>
      <diagonal/>
    </border>
    <border>
      <left/>
      <right style="medium">
        <color rgb="FF90BC3C"/>
      </right>
      <top/>
      <bottom style="medium">
        <color rgb="FF4EA72E"/>
      </bottom>
      <diagonal/>
    </border>
    <border>
      <left style="medium">
        <color rgb="FF90BC3C"/>
      </left>
      <right/>
      <top/>
      <bottom style="medium">
        <color rgb="FF90BC3C"/>
      </bottom>
      <diagonal/>
    </border>
    <border>
      <left style="medium">
        <color rgb="FF90BC3C"/>
      </left>
      <right/>
      <top/>
      <bottom style="medium">
        <color rgb="FF4EA72E"/>
      </bottom>
      <diagonal/>
    </border>
    <border>
      <left style="medium">
        <color rgb="FF90BC3C"/>
      </left>
      <right style="medium">
        <color rgb="FF90BC3C"/>
      </right>
      <top/>
      <bottom/>
      <diagonal/>
    </border>
    <border>
      <left style="medium">
        <color rgb="FF90BC3C"/>
      </left>
      <right style="medium">
        <color rgb="FF90BC3C"/>
      </right>
      <top style="medium">
        <color rgb="FF90BC3C"/>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4"/>
      </left>
      <right style="thin">
        <color theme="4"/>
      </right>
      <top style="thin">
        <color theme="4"/>
      </top>
      <bottom style="thin">
        <color theme="4"/>
      </bottom>
      <diagonal/>
    </border>
    <border>
      <left style="thin">
        <color theme="0" tint="-0.249977111117893"/>
      </left>
      <right/>
      <top style="thin">
        <color theme="0" tint="-0.34998626667073579"/>
      </top>
      <bottom/>
      <diagonal/>
    </border>
    <border>
      <left/>
      <right/>
      <top style="thin">
        <color theme="0" tint="-0.34998626667073579"/>
      </top>
      <bottom/>
      <diagonal/>
    </border>
    <border>
      <left/>
      <right style="thin">
        <color theme="0" tint="-0.249977111117893"/>
      </right>
      <top/>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top/>
      <bottom style="thin">
        <color theme="9"/>
      </bottom>
      <diagonal/>
    </border>
    <border>
      <left style="thin">
        <color theme="0" tint="-0.249977111117893"/>
      </left>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1" fillId="0" borderId="0"/>
    <xf numFmtId="17" fontId="43" fillId="0" borderId="0"/>
    <xf numFmtId="0" fontId="1" fillId="0" borderId="0"/>
    <xf numFmtId="9" fontId="43" fillId="0" borderId="0" applyFont="0" applyFill="0" applyBorder="0" applyAlignment="0" applyProtection="0"/>
  </cellStyleXfs>
  <cellXfs count="776">
    <xf numFmtId="0" fontId="0" fillId="0" borderId="0" xfId="0"/>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0" applyFont="1"/>
    <xf numFmtId="0" fontId="4" fillId="0" borderId="1" xfId="0" applyFont="1" applyBorder="1" applyAlignment="1">
      <alignment horizontal="center" vertical="center" wrapText="1"/>
    </xf>
    <xf numFmtId="10" fontId="5" fillId="3" borderId="2" xfId="0" applyNumberFormat="1" applyFont="1" applyFill="1" applyBorder="1" applyAlignment="1">
      <alignment horizontal="center" vertical="center" wrapText="1" readingOrder="1"/>
    </xf>
    <xf numFmtId="0" fontId="4" fillId="0" borderId="3" xfId="0" applyFont="1" applyBorder="1" applyAlignment="1">
      <alignment horizontal="center" vertical="center" wrapText="1"/>
    </xf>
    <xf numFmtId="10" fontId="4" fillId="4" borderId="1" xfId="0" applyNumberFormat="1" applyFont="1" applyFill="1" applyBorder="1" applyAlignment="1">
      <alignment horizontal="center" vertical="center" wrapText="1"/>
    </xf>
    <xf numFmtId="10" fontId="6" fillId="4" borderId="1" xfId="0" applyNumberFormat="1" applyFont="1" applyFill="1" applyBorder="1" applyAlignment="1">
      <alignment horizontal="center" vertical="center" wrapText="1"/>
    </xf>
    <xf numFmtId="10" fontId="4" fillId="5"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wrapText="1"/>
    </xf>
    <xf numFmtId="9" fontId="4" fillId="0" borderId="0" xfId="5" applyFont="1"/>
    <xf numFmtId="9" fontId="4" fillId="0" borderId="1" xfId="0" applyNumberFormat="1" applyFont="1" applyBorder="1" applyAlignment="1">
      <alignment horizontal="center" vertical="center" wrapText="1"/>
    </xf>
    <xf numFmtId="9" fontId="4" fillId="5"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164" fontId="4" fillId="0" borderId="1" xfId="3"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164" fontId="4" fillId="0" borderId="1" xfId="3"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center"/>
    </xf>
    <xf numFmtId="9" fontId="7" fillId="7" borderId="2" xfId="0" applyNumberFormat="1" applyFont="1" applyFill="1" applyBorder="1" applyAlignment="1">
      <alignment horizontal="center" vertical="center" wrapText="1" readingOrder="1"/>
    </xf>
    <xf numFmtId="0" fontId="4" fillId="5"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0" fontId="4" fillId="8" borderId="1" xfId="0" applyNumberFormat="1" applyFont="1" applyFill="1" applyBorder="1" applyAlignment="1">
      <alignment horizontal="center" vertical="center" wrapText="1"/>
    </xf>
    <xf numFmtId="9" fontId="4" fillId="8"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9" fontId="4" fillId="4" borderId="1" xfId="5" applyFont="1" applyFill="1" applyBorder="1" applyAlignment="1">
      <alignment horizontal="center" vertical="center" wrapText="1"/>
    </xf>
    <xf numFmtId="165" fontId="4" fillId="4" borderId="1" xfId="5" applyNumberFormat="1" applyFont="1" applyFill="1" applyBorder="1" applyAlignment="1">
      <alignment horizontal="center" vertical="center" wrapText="1"/>
    </xf>
    <xf numFmtId="9" fontId="7" fillId="7" borderId="7" xfId="0" applyNumberFormat="1" applyFont="1" applyFill="1" applyBorder="1" applyAlignment="1">
      <alignment horizontal="center" vertical="center" wrapText="1" readingOrder="1"/>
    </xf>
    <xf numFmtId="10" fontId="7" fillId="9" borderId="1" xfId="0" applyNumberFormat="1" applyFont="1" applyFill="1" applyBorder="1" applyAlignment="1">
      <alignment horizontal="center" vertical="center" wrapText="1" readingOrder="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4" fillId="0" borderId="8" xfId="0" applyFont="1" applyBorder="1" applyAlignment="1">
      <alignment horizontal="center" vertical="center" wrapText="1"/>
    </xf>
    <xf numFmtId="10" fontId="7" fillId="9" borderId="9" xfId="0" applyNumberFormat="1" applyFont="1" applyFill="1" applyBorder="1" applyAlignment="1">
      <alignment horizontal="center" vertical="center" wrapText="1" readingOrder="1"/>
    </xf>
    <xf numFmtId="9" fontId="4" fillId="5" borderId="1" xfId="5" applyFont="1" applyFill="1" applyBorder="1" applyAlignment="1">
      <alignment horizontal="center" vertical="center" wrapText="1"/>
    </xf>
    <xf numFmtId="10" fontId="7" fillId="9" borderId="2" xfId="0" applyNumberFormat="1" applyFont="1" applyFill="1" applyBorder="1" applyAlignment="1">
      <alignment horizontal="center" vertical="center" wrapText="1" readingOrder="1"/>
    </xf>
    <xf numFmtId="0" fontId="4" fillId="5" borderId="1" xfId="5" applyNumberFormat="1" applyFont="1" applyFill="1" applyBorder="1" applyAlignment="1">
      <alignment horizontal="center" vertical="center" wrapText="1"/>
    </xf>
    <xf numFmtId="10" fontId="7" fillId="9" borderId="7" xfId="0" applyNumberFormat="1" applyFont="1" applyFill="1" applyBorder="1" applyAlignment="1">
      <alignment horizontal="center" vertical="center" wrapText="1" readingOrder="1"/>
    </xf>
    <xf numFmtId="10" fontId="8" fillId="4" borderId="1" xfId="0" applyNumberFormat="1" applyFont="1" applyFill="1" applyBorder="1" applyAlignment="1">
      <alignment horizontal="center" vertical="center" wrapText="1"/>
    </xf>
    <xf numFmtId="10" fontId="4" fillId="4" borderId="3" xfId="0" applyNumberFormat="1" applyFont="1" applyFill="1" applyBorder="1" applyAlignment="1">
      <alignment horizontal="center" vertical="center" wrapText="1"/>
    </xf>
    <xf numFmtId="10" fontId="4" fillId="3" borderId="3" xfId="0" applyNumberFormat="1"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9" fontId="7" fillId="4" borderId="1" xfId="0" applyNumberFormat="1" applyFont="1" applyFill="1" applyBorder="1" applyAlignment="1">
      <alignment horizontal="center" vertical="center" wrapText="1" readingOrder="1"/>
    </xf>
    <xf numFmtId="9" fontId="4" fillId="0" borderId="1" xfId="5" applyFont="1" applyFill="1" applyBorder="1" applyAlignment="1">
      <alignment horizontal="center" vertical="center" wrapText="1"/>
    </xf>
    <xf numFmtId="9" fontId="7" fillId="4" borderId="2" xfId="0" applyNumberFormat="1" applyFont="1" applyFill="1" applyBorder="1" applyAlignment="1">
      <alignment horizontal="center" vertical="center" wrapText="1" readingOrder="1"/>
    </xf>
    <xf numFmtId="9" fontId="6" fillId="4" borderId="1" xfId="5" applyFont="1" applyFill="1" applyBorder="1" applyAlignment="1">
      <alignment horizontal="center" vertical="center" wrapText="1"/>
    </xf>
    <xf numFmtId="9" fontId="4" fillId="4" borderId="1" xfId="0" applyNumberFormat="1" applyFont="1" applyFill="1" applyBorder="1" applyAlignment="1">
      <alignment horizontal="center" vertical="center" wrapText="1"/>
    </xf>
    <xf numFmtId="9" fontId="6" fillId="4" borderId="1" xfId="0" applyNumberFormat="1" applyFont="1" applyFill="1" applyBorder="1" applyAlignment="1">
      <alignment horizontal="center" vertical="center" wrapText="1"/>
    </xf>
    <xf numFmtId="9" fontId="7" fillId="4" borderId="7" xfId="0" applyNumberFormat="1" applyFont="1" applyFill="1" applyBorder="1" applyAlignment="1">
      <alignment horizontal="center" vertical="center" wrapText="1" readingOrder="1"/>
    </xf>
    <xf numFmtId="9" fontId="4" fillId="4" borderId="3" xfId="0" applyNumberFormat="1" applyFont="1" applyFill="1" applyBorder="1" applyAlignment="1">
      <alignment horizontal="center" vertical="center" wrapText="1"/>
    </xf>
    <xf numFmtId="9" fontId="4" fillId="4" borderId="3" xfId="5" applyFont="1" applyFill="1" applyBorder="1" applyAlignment="1">
      <alignment horizontal="center" vertical="center" wrapText="1"/>
    </xf>
    <xf numFmtId="9" fontId="6" fillId="4" borderId="3" xfId="0" applyNumberFormat="1" applyFont="1" applyFill="1" applyBorder="1" applyAlignment="1">
      <alignment horizontal="center" vertical="center" wrapText="1"/>
    </xf>
    <xf numFmtId="0" fontId="4" fillId="0" borderId="0" xfId="0" applyFont="1" applyAlignment="1">
      <alignment vertical="center"/>
    </xf>
    <xf numFmtId="0" fontId="4" fillId="2" borderId="0" xfId="0" applyFont="1" applyFill="1"/>
    <xf numFmtId="0" fontId="11" fillId="10" borderId="1" xfId="0" applyFont="1" applyFill="1" applyBorder="1" applyAlignment="1">
      <alignment horizontal="center" vertical="center"/>
    </xf>
    <xf numFmtId="0" fontId="11" fillId="10" borderId="1" xfId="0" applyFont="1" applyFill="1" applyBorder="1" applyAlignment="1">
      <alignment horizontal="center" vertical="center" wrapText="1"/>
    </xf>
    <xf numFmtId="14" fontId="11" fillId="10" borderId="1" xfId="0" applyNumberFormat="1" applyFont="1" applyFill="1" applyBorder="1" applyAlignment="1">
      <alignment horizontal="center" vertical="center"/>
    </xf>
    <xf numFmtId="0" fontId="12" fillId="0" borderId="1" xfId="0" applyFont="1" applyBorder="1" applyAlignment="1">
      <alignment vertical="center" wrapText="1"/>
    </xf>
    <xf numFmtId="0" fontId="12" fillId="0" borderId="3" xfId="0" applyFont="1" applyBorder="1" applyAlignment="1">
      <alignment horizontal="center" vertical="center" wrapText="1"/>
    </xf>
    <xf numFmtId="9" fontId="12" fillId="0" borderId="3" xfId="5" applyFont="1" applyFill="1" applyBorder="1" applyAlignment="1">
      <alignment horizontal="center" vertical="center" wrapText="1"/>
    </xf>
    <xf numFmtId="0" fontId="13" fillId="0" borderId="3" xfId="0" applyFont="1" applyBorder="1" applyAlignment="1">
      <alignment vertical="center" wrapText="1"/>
    </xf>
    <xf numFmtId="0" fontId="11" fillId="11" borderId="3" xfId="0" applyFont="1" applyFill="1" applyBorder="1" applyAlignment="1">
      <alignment horizontal="center" vertical="center" wrapText="1"/>
    </xf>
    <xf numFmtId="164" fontId="13" fillId="3" borderId="1" xfId="3" applyNumberFormat="1" applyFont="1" applyFill="1" applyBorder="1" applyAlignment="1">
      <alignment horizontal="center" vertical="center" wrapText="1"/>
    </xf>
    <xf numFmtId="164" fontId="13" fillId="0" borderId="1" xfId="3" applyNumberFormat="1" applyFont="1" applyFill="1" applyBorder="1" applyAlignment="1">
      <alignment horizontal="center" vertical="center" wrapText="1"/>
    </xf>
    <xf numFmtId="10" fontId="13" fillId="0" borderId="1" xfId="5" applyNumberFormat="1"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166" fontId="13" fillId="0" borderId="1" xfId="0" applyNumberFormat="1" applyFont="1" applyBorder="1" applyAlignment="1">
      <alignment horizontal="center" vertical="center" wrapText="1"/>
    </xf>
    <xf numFmtId="166" fontId="13" fillId="0" borderId="1" xfId="0" applyNumberFormat="1" applyFont="1" applyBorder="1" applyAlignment="1">
      <alignment vertical="center" wrapText="1"/>
    </xf>
    <xf numFmtId="0" fontId="13" fillId="0" borderId="8" xfId="0" applyFont="1" applyBorder="1" applyAlignment="1">
      <alignment vertical="center" wrapText="1"/>
    </xf>
    <xf numFmtId="0" fontId="13" fillId="3" borderId="1" xfId="3" applyNumberFormat="1" applyFont="1" applyFill="1" applyBorder="1" applyAlignment="1">
      <alignment horizontal="center" vertical="center" wrapText="1"/>
    </xf>
    <xf numFmtId="0" fontId="13" fillId="0" borderId="1" xfId="0" applyFont="1" applyBorder="1" applyAlignment="1">
      <alignment vertical="center" wrapText="1"/>
    </xf>
    <xf numFmtId="0" fontId="11" fillId="11"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wrapText="1"/>
    </xf>
    <xf numFmtId="0" fontId="13" fillId="3" borderId="3" xfId="3" applyNumberFormat="1" applyFont="1" applyFill="1" applyBorder="1" applyAlignment="1">
      <alignment horizontal="center" vertical="center" wrapText="1"/>
    </xf>
    <xf numFmtId="164" fontId="13" fillId="0" borderId="3" xfId="3" applyNumberFormat="1" applyFont="1" applyFill="1" applyBorder="1" applyAlignment="1">
      <alignment horizontal="center" vertical="center" wrapText="1"/>
    </xf>
    <xf numFmtId="0" fontId="13" fillId="0" borderId="1" xfId="0" applyFont="1" applyBorder="1" applyAlignment="1">
      <alignment horizontal="left" vertical="center" wrapText="1"/>
    </xf>
    <xf numFmtId="164" fontId="13" fillId="0" borderId="1" xfId="4" applyNumberFormat="1" applyFont="1" applyBorder="1" applyAlignment="1">
      <alignment horizontal="center" vertical="center" wrapText="1"/>
    </xf>
    <xf numFmtId="3" fontId="13" fillId="0" borderId="8" xfId="2" applyNumberFormat="1" applyFont="1" applyFill="1" applyBorder="1" applyAlignment="1">
      <alignment horizontal="center" vertical="center" wrapText="1"/>
    </xf>
    <xf numFmtId="14" fontId="13" fillId="0" borderId="3" xfId="0" applyNumberFormat="1" applyFont="1" applyBorder="1" applyAlignment="1">
      <alignment horizontal="center" vertical="center" wrapText="1"/>
    </xf>
    <xf numFmtId="3" fontId="13" fillId="0" borderId="6" xfId="2"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3" borderId="1" xfId="2" applyNumberFormat="1" applyFont="1" applyFill="1" applyBorder="1" applyAlignment="1">
      <alignment horizontal="center" vertical="center" wrapText="1"/>
    </xf>
    <xf numFmtId="0" fontId="13" fillId="0" borderId="1" xfId="2" applyNumberFormat="1" applyFont="1" applyFill="1" applyBorder="1" applyAlignment="1">
      <alignment horizontal="center" vertical="center" wrapText="1"/>
    </xf>
    <xf numFmtId="0" fontId="12" fillId="0" borderId="3" xfId="5" applyNumberFormat="1" applyFont="1" applyFill="1" applyBorder="1" applyAlignment="1">
      <alignment horizontal="center" vertical="center" wrapText="1"/>
    </xf>
    <xf numFmtId="9" fontId="13" fillId="3" borderId="1" xfId="5" applyFont="1" applyFill="1" applyBorder="1" applyAlignment="1">
      <alignment horizontal="center" vertical="center" wrapText="1"/>
    </xf>
    <xf numFmtId="9" fontId="13" fillId="0" borderId="1" xfId="2"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wrapText="1"/>
    </xf>
    <xf numFmtId="9" fontId="12" fillId="0" borderId="1" xfId="5" applyFont="1" applyFill="1" applyBorder="1" applyAlignment="1">
      <alignment horizontal="center" vertical="center" wrapText="1"/>
    </xf>
    <xf numFmtId="9" fontId="13" fillId="3" borderId="1" xfId="2" applyNumberFormat="1" applyFont="1" applyFill="1" applyBorder="1" applyAlignment="1">
      <alignment horizontal="center" vertical="center" wrapText="1"/>
    </xf>
    <xf numFmtId="0" fontId="13" fillId="0" borderId="13" xfId="0" applyFont="1" applyBorder="1" applyAlignment="1">
      <alignment horizontal="left" vertical="center" wrapText="1"/>
    </xf>
    <xf numFmtId="0" fontId="11" fillId="11" borderId="13" xfId="0" applyFont="1" applyFill="1" applyBorder="1" applyAlignment="1">
      <alignment horizontal="center" vertical="center" wrapText="1"/>
    </xf>
    <xf numFmtId="9" fontId="13" fillId="3" borderId="13" xfId="5" applyFont="1" applyFill="1" applyBorder="1" applyAlignment="1">
      <alignment horizontal="center" vertical="center"/>
    </xf>
    <xf numFmtId="10" fontId="13" fillId="0" borderId="11" xfId="5" applyNumberFormat="1" applyFont="1" applyFill="1" applyBorder="1" applyAlignment="1">
      <alignment horizontal="center" vertical="center"/>
    </xf>
    <xf numFmtId="0" fontId="13" fillId="0" borderId="13" xfId="0" applyFont="1" applyBorder="1" applyAlignment="1">
      <alignment horizontal="center" vertical="center" wrapText="1"/>
    </xf>
    <xf numFmtId="14" fontId="13" fillId="0" borderId="13" xfId="0" applyNumberFormat="1" applyFont="1" applyBorder="1" applyAlignment="1">
      <alignment horizontal="center" vertical="center" wrapText="1"/>
    </xf>
    <xf numFmtId="0" fontId="13" fillId="0" borderId="13" xfId="0" applyFont="1" applyBorder="1" applyAlignment="1">
      <alignment horizontal="center" vertical="center"/>
    </xf>
    <xf numFmtId="0" fontId="13" fillId="3" borderId="13" xfId="0" applyFont="1" applyFill="1" applyBorder="1" applyAlignment="1">
      <alignment horizontal="center" vertical="center"/>
    </xf>
    <xf numFmtId="41" fontId="13" fillId="0" borderId="13" xfId="2" applyFont="1" applyFill="1" applyBorder="1" applyAlignment="1">
      <alignment horizontal="center" vertical="center" wrapText="1"/>
    </xf>
    <xf numFmtId="166" fontId="13" fillId="0" borderId="13" xfId="0" applyNumberFormat="1" applyFont="1" applyBorder="1" applyAlignment="1">
      <alignment horizontal="center" vertical="center" wrapText="1"/>
    </xf>
    <xf numFmtId="0" fontId="13" fillId="0" borderId="13" xfId="0" applyFont="1" applyBorder="1" applyAlignment="1">
      <alignment vertical="center"/>
    </xf>
    <xf numFmtId="9" fontId="13" fillId="0" borderId="13" xfId="5" applyFont="1" applyFill="1" applyBorder="1" applyAlignment="1">
      <alignment horizontal="center" vertical="center"/>
    </xf>
    <xf numFmtId="0" fontId="13" fillId="0" borderId="13" xfId="0" applyFont="1" applyBorder="1"/>
    <xf numFmtId="0" fontId="13" fillId="0" borderId="18" xfId="0" applyFont="1" applyBorder="1" applyAlignment="1">
      <alignment horizontal="center" vertical="center"/>
    </xf>
    <xf numFmtId="9" fontId="13" fillId="0" borderId="13" xfId="0" applyNumberFormat="1" applyFont="1" applyBorder="1" applyAlignment="1">
      <alignment horizontal="center" vertical="center"/>
    </xf>
    <xf numFmtId="0" fontId="12" fillId="0" borderId="21" xfId="0" applyFont="1" applyBorder="1" applyAlignment="1">
      <alignment vertical="center" wrapText="1"/>
    </xf>
    <xf numFmtId="0" fontId="13" fillId="3" borderId="13" xfId="0" applyFont="1" applyFill="1" applyBorder="1" applyAlignment="1">
      <alignment horizontal="center" vertical="center" wrapText="1"/>
    </xf>
    <xf numFmtId="9" fontId="13" fillId="0" borderId="13" xfId="0" applyNumberFormat="1"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wrapText="1"/>
    </xf>
    <xf numFmtId="0" fontId="15" fillId="11"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11" borderId="1" xfId="0" applyFont="1" applyFill="1" applyBorder="1" applyAlignment="1">
      <alignment horizontal="center" vertical="center" wrapText="1"/>
    </xf>
    <xf numFmtId="9" fontId="13" fillId="0" borderId="1" xfId="0" applyNumberFormat="1" applyFont="1" applyBorder="1" applyAlignment="1">
      <alignment horizontal="center" vertical="center"/>
    </xf>
    <xf numFmtId="0" fontId="14" fillId="0" borderId="1" xfId="0" applyFont="1" applyBorder="1"/>
    <xf numFmtId="9" fontId="14" fillId="0" borderId="3"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wrapText="1"/>
    </xf>
    <xf numFmtId="0" fontId="13" fillId="0" borderId="0" xfId="0" applyFont="1" applyAlignment="1">
      <alignment horizontal="center" vertical="center"/>
    </xf>
    <xf numFmtId="9" fontId="14"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3" fillId="0" borderId="1" xfId="0" applyFont="1" applyBorder="1" applyAlignment="1">
      <alignment vertical="center"/>
    </xf>
    <xf numFmtId="1" fontId="13" fillId="3" borderId="1" xfId="5" applyNumberFormat="1" applyFont="1" applyFill="1" applyBorder="1" applyAlignment="1">
      <alignment horizontal="center" vertical="center" wrapText="1"/>
    </xf>
    <xf numFmtId="0" fontId="13" fillId="0" borderId="1" xfId="0" applyFont="1" applyBorder="1" applyAlignment="1">
      <alignment horizontal="center" vertical="center"/>
    </xf>
    <xf numFmtId="0" fontId="11" fillId="0" borderId="8" xfId="0" applyFont="1" applyBorder="1" applyAlignment="1">
      <alignment horizontal="center" vertical="center" wrapText="1"/>
    </xf>
    <xf numFmtId="9" fontId="13" fillId="0" borderId="1" xfId="5" applyFont="1" applyBorder="1" applyAlignment="1">
      <alignment horizontal="center" vertical="center"/>
    </xf>
    <xf numFmtId="0" fontId="13" fillId="0" borderId="1" xfId="0" applyFont="1" applyBorder="1" applyAlignment="1">
      <alignment horizontal="justify" vertical="center" wrapText="1"/>
    </xf>
    <xf numFmtId="1"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14" fontId="13" fillId="0" borderId="1" xfId="0" applyNumberFormat="1" applyFont="1" applyBorder="1" applyAlignment="1">
      <alignment horizontal="center" vertical="center"/>
    </xf>
    <xf numFmtId="0" fontId="13" fillId="0" borderId="1" xfId="0" applyFont="1" applyBorder="1" applyAlignment="1">
      <alignment horizontal="left" vertical="center"/>
    </xf>
    <xf numFmtId="0" fontId="11" fillId="0" borderId="1" xfId="0" applyFont="1" applyBorder="1" applyAlignment="1">
      <alignment horizontal="center" vertical="center" wrapText="1"/>
    </xf>
    <xf numFmtId="9" fontId="13" fillId="0" borderId="1" xfId="5" applyFont="1" applyFill="1" applyBorder="1" applyAlignment="1">
      <alignment horizontal="center" vertical="center" wrapText="1"/>
    </xf>
    <xf numFmtId="0" fontId="11" fillId="11" borderId="3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1" fillId="3" borderId="32" xfId="0" applyFont="1" applyFill="1" applyBorder="1" applyAlignment="1">
      <alignment horizontal="center" vertical="center" wrapText="1"/>
    </xf>
    <xf numFmtId="14" fontId="13" fillId="3" borderId="1" xfId="2" applyNumberFormat="1" applyFont="1" applyFill="1" applyBorder="1" applyAlignment="1">
      <alignment horizontal="center" vertical="center" wrapText="1"/>
    </xf>
    <xf numFmtId="166" fontId="13" fillId="3" borderId="1" xfId="0" applyNumberFormat="1" applyFont="1" applyFill="1" applyBorder="1" applyAlignment="1">
      <alignment horizontal="center" vertical="center" wrapText="1"/>
    </xf>
    <xf numFmtId="9" fontId="13" fillId="0" borderId="1" xfId="0" applyNumberFormat="1" applyFont="1" applyBorder="1" applyAlignment="1">
      <alignment horizontal="center" vertical="center" wrapText="1"/>
    </xf>
    <xf numFmtId="9" fontId="13" fillId="0" borderId="3" xfId="0" applyNumberFormat="1" applyFont="1" applyBorder="1" applyAlignment="1">
      <alignment horizontal="center" vertical="center" wrapText="1"/>
    </xf>
    <xf numFmtId="0" fontId="13" fillId="3" borderId="3" xfId="0" applyFont="1" applyFill="1" applyBorder="1" applyAlignment="1">
      <alignment horizontal="center" vertical="center" wrapText="1"/>
    </xf>
    <xf numFmtId="9" fontId="13" fillId="0" borderId="3" xfId="5" applyFont="1" applyBorder="1" applyAlignment="1">
      <alignment horizontal="center" vertical="center" wrapText="1"/>
    </xf>
    <xf numFmtId="0" fontId="13" fillId="3" borderId="1" xfId="0" applyFont="1" applyFill="1" applyBorder="1" applyAlignment="1">
      <alignment horizontal="center" vertical="center" wrapText="1"/>
    </xf>
    <xf numFmtId="0" fontId="13" fillId="0" borderId="32" xfId="0" applyFont="1" applyBorder="1" applyAlignment="1">
      <alignment horizontal="left" vertical="center" wrapText="1"/>
    </xf>
    <xf numFmtId="9" fontId="13" fillId="0" borderId="33" xfId="0" applyNumberFormat="1" applyFont="1" applyBorder="1" applyAlignment="1">
      <alignment horizontal="center" vertical="center" wrapText="1"/>
    </xf>
    <xf numFmtId="9" fontId="13" fillId="0" borderId="33" xfId="0" applyNumberFormat="1" applyFont="1" applyBorder="1" applyAlignment="1">
      <alignment horizontal="left" vertical="center" wrapText="1"/>
    </xf>
    <xf numFmtId="0" fontId="13" fillId="0" borderId="33" xfId="0" applyFont="1" applyBorder="1" applyAlignment="1">
      <alignment horizontal="left" vertical="center" wrapText="1"/>
    </xf>
    <xf numFmtId="0" fontId="13" fillId="3" borderId="3" xfId="5" applyNumberFormat="1" applyFont="1" applyFill="1" applyBorder="1" applyAlignment="1">
      <alignment horizontal="center" vertical="center" wrapText="1"/>
    </xf>
    <xf numFmtId="0" fontId="13" fillId="12" borderId="1" xfId="0" applyFont="1" applyFill="1" applyBorder="1" applyAlignment="1">
      <alignment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9" fontId="13" fillId="12" borderId="1" xfId="0" applyNumberFormat="1" applyFont="1" applyFill="1" applyBorder="1" applyAlignment="1">
      <alignment horizontal="center" vertical="center" wrapText="1"/>
    </xf>
    <xf numFmtId="164" fontId="13" fillId="12" borderId="1" xfId="3" applyNumberFormat="1" applyFont="1" applyFill="1" applyBorder="1" applyAlignment="1">
      <alignment horizontal="center" vertical="center" wrapText="1"/>
    </xf>
    <xf numFmtId="14" fontId="13" fillId="12" borderId="1" xfId="0" applyNumberFormat="1" applyFont="1" applyFill="1" applyBorder="1" applyAlignment="1">
      <alignment horizontal="center" vertical="center" wrapText="1"/>
    </xf>
    <xf numFmtId="0" fontId="13" fillId="13"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164" fontId="13" fillId="13" borderId="1" xfId="3" applyNumberFormat="1" applyFont="1" applyFill="1" applyBorder="1" applyAlignment="1">
      <alignment horizontal="center" vertical="center" wrapText="1"/>
    </xf>
    <xf numFmtId="14" fontId="13" fillId="13" borderId="1" xfId="0" applyNumberFormat="1" applyFont="1" applyFill="1" applyBorder="1" applyAlignment="1">
      <alignment horizontal="center" vertical="center" wrapText="1"/>
    </xf>
    <xf numFmtId="0" fontId="13" fillId="14" borderId="1" xfId="0" applyFont="1" applyFill="1" applyBorder="1" applyAlignment="1">
      <alignment horizontal="left" vertical="center" wrapText="1"/>
    </xf>
    <xf numFmtId="0" fontId="12" fillId="14" borderId="1" xfId="0" applyFont="1" applyFill="1" applyBorder="1" applyAlignment="1">
      <alignment horizontal="center" vertical="center" wrapText="1"/>
    </xf>
    <xf numFmtId="0" fontId="14" fillId="15" borderId="1" xfId="0" applyFont="1" applyFill="1" applyBorder="1" applyAlignment="1">
      <alignment horizontal="left" vertical="center" wrapText="1"/>
    </xf>
    <xf numFmtId="0" fontId="12" fillId="15" borderId="1" xfId="0" applyFont="1" applyFill="1" applyBorder="1" applyAlignment="1">
      <alignment horizontal="center" vertical="center" wrapText="1"/>
    </xf>
    <xf numFmtId="41" fontId="14" fillId="15" borderId="1" xfId="2" applyFont="1" applyFill="1" applyBorder="1" applyAlignment="1">
      <alignment horizontal="center" vertical="center" wrapText="1"/>
    </xf>
    <xf numFmtId="0" fontId="13" fillId="15" borderId="1" xfId="0" applyFont="1" applyFill="1" applyBorder="1" applyAlignment="1">
      <alignment horizontal="center" vertical="center" wrapText="1"/>
    </xf>
    <xf numFmtId="9" fontId="13" fillId="15" borderId="1" xfId="0" applyNumberFormat="1" applyFont="1" applyFill="1" applyBorder="1" applyAlignment="1">
      <alignment horizontal="center" vertical="center" wrapText="1"/>
    </xf>
    <xf numFmtId="164" fontId="14" fillId="15" borderId="1" xfId="0" applyNumberFormat="1" applyFont="1" applyFill="1" applyBorder="1" applyAlignment="1">
      <alignment horizontal="center" vertical="center" wrapText="1"/>
    </xf>
    <xf numFmtId="168" fontId="14" fillId="15" borderId="1" xfId="0" applyNumberFormat="1" applyFont="1" applyFill="1" applyBorder="1" applyAlignment="1">
      <alignment horizontal="center" vertical="center" wrapText="1"/>
    </xf>
    <xf numFmtId="14" fontId="13" fillId="15" borderId="1" xfId="0" applyNumberFormat="1" applyFont="1" applyFill="1" applyBorder="1" applyAlignment="1">
      <alignment horizontal="center" vertical="center" wrapText="1"/>
    </xf>
    <xf numFmtId="0" fontId="14" fillId="15" borderId="1" xfId="0" applyFont="1" applyFill="1" applyBorder="1" applyAlignment="1">
      <alignment horizontal="center" vertical="center" wrapText="1"/>
    </xf>
    <xf numFmtId="166" fontId="14" fillId="15" borderId="1" xfId="0" applyNumberFormat="1" applyFont="1" applyFill="1" applyBorder="1" applyAlignment="1">
      <alignment horizontal="center" vertical="center" wrapText="1"/>
    </xf>
    <xf numFmtId="164" fontId="13" fillId="15" borderId="1" xfId="3" applyNumberFormat="1" applyFont="1" applyFill="1" applyBorder="1" applyAlignment="1">
      <alignment horizontal="center" vertical="center" wrapText="1"/>
    </xf>
    <xf numFmtId="0" fontId="13" fillId="15" borderId="1" xfId="0" applyFont="1" applyFill="1" applyBorder="1" applyAlignment="1">
      <alignment horizontal="left" vertical="center" wrapText="1"/>
    </xf>
    <xf numFmtId="0" fontId="13" fillId="12" borderId="1" xfId="0" applyFont="1" applyFill="1" applyBorder="1" applyAlignment="1">
      <alignment horizontal="left" vertical="center" wrapText="1"/>
    </xf>
    <xf numFmtId="0" fontId="13" fillId="15" borderId="34" xfId="0" applyFont="1" applyFill="1" applyBorder="1" applyAlignment="1">
      <alignment horizontal="center" vertical="center" wrapText="1"/>
    </xf>
    <xf numFmtId="0" fontId="13" fillId="12" borderId="34" xfId="0" applyFont="1" applyFill="1" applyBorder="1" applyAlignment="1">
      <alignment horizontal="center" vertical="center"/>
    </xf>
    <xf numFmtId="0" fontId="13" fillId="16" borderId="35" xfId="0" applyFont="1" applyFill="1" applyBorder="1" applyAlignment="1">
      <alignment horizontal="center" vertical="center"/>
    </xf>
    <xf numFmtId="0" fontId="13" fillId="0" borderId="35" xfId="0" applyFont="1" applyBorder="1" applyAlignment="1">
      <alignment horizontal="center" vertical="center"/>
    </xf>
    <xf numFmtId="0" fontId="14" fillId="16" borderId="1" xfId="0" applyFont="1" applyFill="1" applyBorder="1" applyAlignment="1">
      <alignment horizontal="left" vertical="center" wrapText="1"/>
    </xf>
    <xf numFmtId="0" fontId="12" fillId="16" borderId="1" xfId="0" applyFont="1" applyFill="1" applyBorder="1" applyAlignment="1">
      <alignment horizontal="center" vertical="center" wrapText="1"/>
    </xf>
    <xf numFmtId="41" fontId="14" fillId="16" borderId="1" xfId="2" applyFont="1" applyFill="1" applyBorder="1" applyAlignment="1">
      <alignment horizontal="center" vertical="center" wrapText="1"/>
    </xf>
    <xf numFmtId="0" fontId="13" fillId="16" borderId="1" xfId="0" applyFont="1" applyFill="1" applyBorder="1" applyAlignment="1">
      <alignment horizontal="center" vertical="center" wrapText="1"/>
    </xf>
    <xf numFmtId="9" fontId="13" fillId="16" borderId="1" xfId="0" applyNumberFormat="1" applyFont="1" applyFill="1" applyBorder="1" applyAlignment="1">
      <alignment horizontal="center" vertical="center" wrapText="1"/>
    </xf>
    <xf numFmtId="164" fontId="14" fillId="16" borderId="1" xfId="0" applyNumberFormat="1" applyFont="1" applyFill="1" applyBorder="1" applyAlignment="1">
      <alignment horizontal="center" vertical="center" wrapText="1"/>
    </xf>
    <xf numFmtId="168" fontId="14" fillId="16" borderId="1" xfId="0" applyNumberFormat="1" applyFont="1" applyFill="1" applyBorder="1" applyAlignment="1">
      <alignment horizontal="center" vertical="center" wrapText="1"/>
    </xf>
    <xf numFmtId="14" fontId="13" fillId="16" borderId="1" xfId="0"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166" fontId="14" fillId="16" borderId="1" xfId="0" applyNumberFormat="1" applyFont="1" applyFill="1" applyBorder="1" applyAlignment="1">
      <alignment horizontal="center" vertical="center" wrapText="1"/>
    </xf>
    <xf numFmtId="0" fontId="14" fillId="16" borderId="1" xfId="2" applyNumberFormat="1"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2" borderId="1" xfId="2" applyNumberFormat="1" applyFont="1" applyFill="1" applyBorder="1" applyAlignment="1">
      <alignment horizontal="center" vertical="center" wrapText="1"/>
    </xf>
    <xf numFmtId="168" fontId="14" fillId="12" borderId="1" xfId="0" applyNumberFormat="1" applyFont="1" applyFill="1" applyBorder="1" applyAlignment="1">
      <alignment horizontal="center" vertical="center" wrapText="1"/>
    </xf>
    <xf numFmtId="0" fontId="14" fillId="12" borderId="1" xfId="0" applyFont="1" applyFill="1" applyBorder="1" applyAlignment="1">
      <alignment horizontal="center" vertical="center" wrapText="1"/>
    </xf>
    <xf numFmtId="166" fontId="14" fillId="12" borderId="1" xfId="0" applyNumberFormat="1" applyFont="1" applyFill="1" applyBorder="1" applyAlignment="1">
      <alignment horizontal="center" vertical="center" wrapText="1"/>
    </xf>
    <xf numFmtId="169" fontId="13" fillId="0" borderId="1" xfId="0" applyNumberFormat="1"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0" xfId="0" applyFont="1" applyAlignment="1">
      <alignment horizontal="center" vertical="center"/>
    </xf>
    <xf numFmtId="0" fontId="13" fillId="3" borderId="1" xfId="5" applyNumberFormat="1" applyFont="1" applyFill="1" applyBorder="1" applyAlignment="1">
      <alignment horizontal="center" vertical="center" wrapText="1"/>
    </xf>
    <xf numFmtId="0" fontId="13" fillId="0" borderId="1" xfId="5" applyNumberFormat="1" applyFont="1" applyFill="1" applyBorder="1" applyAlignment="1">
      <alignment horizontal="center" vertical="center" wrapText="1"/>
    </xf>
    <xf numFmtId="9" fontId="13" fillId="3" borderId="1" xfId="0" applyNumberFormat="1" applyFont="1" applyFill="1" applyBorder="1" applyAlignment="1">
      <alignment horizontal="center" vertical="center" wrapText="1"/>
    </xf>
    <xf numFmtId="0" fontId="13" fillId="0" borderId="37" xfId="0" applyFont="1" applyBorder="1" applyAlignment="1">
      <alignment horizontal="left" vertical="center" wrapText="1"/>
    </xf>
    <xf numFmtId="0" fontId="13" fillId="11" borderId="37" xfId="0" applyFont="1" applyFill="1" applyBorder="1" applyAlignment="1">
      <alignment horizontal="center" vertical="center" wrapText="1"/>
    </xf>
    <xf numFmtId="9" fontId="13" fillId="3" borderId="37" xfId="0" applyNumberFormat="1" applyFont="1" applyFill="1" applyBorder="1" applyAlignment="1">
      <alignment horizontal="center" vertical="center" wrapText="1"/>
    </xf>
    <xf numFmtId="9" fontId="13" fillId="0" borderId="37" xfId="0" applyNumberFormat="1" applyFont="1" applyBorder="1" applyAlignment="1">
      <alignment horizontal="center" vertical="center" wrapText="1"/>
    </xf>
    <xf numFmtId="0" fontId="14" fillId="0" borderId="37" xfId="0" applyFont="1" applyBorder="1" applyAlignment="1">
      <alignment horizontal="center" vertical="center" wrapText="1"/>
    </xf>
    <xf numFmtId="9" fontId="14" fillId="0" borderId="37" xfId="0" applyNumberFormat="1" applyFont="1" applyBorder="1" applyAlignment="1">
      <alignment horizontal="center" vertical="center"/>
    </xf>
    <xf numFmtId="0" fontId="14" fillId="11" borderId="37"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0" borderId="37" xfId="0" applyFont="1" applyBorder="1" applyAlignment="1">
      <alignment horizontal="center" vertical="center"/>
    </xf>
    <xf numFmtId="15" fontId="14" fillId="0" borderId="42" xfId="0" applyNumberFormat="1" applyFont="1" applyBorder="1" applyAlignment="1">
      <alignment horizontal="center" vertical="center" wrapText="1"/>
    </xf>
    <xf numFmtId="0" fontId="14" fillId="0" borderId="39" xfId="0" applyFont="1" applyBorder="1" applyAlignment="1">
      <alignment vertical="center" wrapText="1"/>
    </xf>
    <xf numFmtId="0" fontId="14" fillId="0" borderId="37" xfId="0" applyFont="1" applyBorder="1" applyAlignment="1">
      <alignment horizontal="left" vertical="center" wrapText="1"/>
    </xf>
    <xf numFmtId="9" fontId="14" fillId="0" borderId="37" xfId="5" applyFont="1" applyBorder="1" applyAlignment="1">
      <alignment horizontal="center" vertical="center"/>
    </xf>
    <xf numFmtId="0" fontId="14" fillId="3" borderId="37" xfId="0" applyFont="1" applyFill="1" applyBorder="1" applyAlignment="1">
      <alignment horizontal="center" vertical="center"/>
    </xf>
    <xf numFmtId="14" fontId="14" fillId="0" borderId="37" xfId="0" applyNumberFormat="1" applyFont="1" applyBorder="1" applyAlignment="1">
      <alignment horizontal="center" vertical="center"/>
    </xf>
    <xf numFmtId="0" fontId="16" fillId="3" borderId="37" xfId="0" applyFont="1" applyFill="1" applyBorder="1" applyAlignment="1">
      <alignment horizontal="center" vertical="center"/>
    </xf>
    <xf numFmtId="0" fontId="15" fillId="11" borderId="37" xfId="0" applyFont="1" applyFill="1" applyBorder="1" applyAlignment="1">
      <alignment horizontal="center" vertical="center" wrapText="1"/>
    </xf>
    <xf numFmtId="9" fontId="12" fillId="14" borderId="47" xfId="0" applyNumberFormat="1" applyFont="1" applyFill="1" applyBorder="1" applyAlignment="1">
      <alignment vertical="center" wrapText="1"/>
    </xf>
    <xf numFmtId="9" fontId="12" fillId="14" borderId="47" xfId="5" applyFont="1" applyFill="1" applyBorder="1" applyAlignment="1">
      <alignment vertical="center" wrapText="1"/>
    </xf>
    <xf numFmtId="0" fontId="12" fillId="14" borderId="47" xfId="0" applyFont="1" applyFill="1" applyBorder="1" applyAlignment="1">
      <alignment vertical="center" wrapText="1"/>
    </xf>
    <xf numFmtId="0" fontId="12" fillId="14" borderId="48" xfId="0" applyFont="1" applyFill="1" applyBorder="1" applyAlignment="1">
      <alignment horizontal="left" vertical="center" wrapText="1"/>
    </xf>
    <xf numFmtId="9" fontId="14" fillId="3" borderId="1" xfId="0" applyNumberFormat="1" applyFont="1" applyFill="1" applyBorder="1" applyAlignment="1">
      <alignment horizontal="center" vertical="center"/>
    </xf>
    <xf numFmtId="0" fontId="14" fillId="9" borderId="48" xfId="0" applyFont="1" applyFill="1" applyBorder="1" applyAlignment="1">
      <alignment horizontal="center" vertical="center"/>
    </xf>
    <xf numFmtId="0" fontId="14" fillId="0" borderId="49" xfId="0" applyFont="1" applyBorder="1" applyAlignment="1">
      <alignment horizontal="center" vertical="center" wrapText="1"/>
    </xf>
    <xf numFmtId="0" fontId="12" fillId="0" borderId="48" xfId="0" applyFont="1" applyBorder="1" applyAlignment="1">
      <alignment horizontal="center" vertical="center" wrapText="1"/>
    </xf>
    <xf numFmtId="9" fontId="12" fillId="14" borderId="48" xfId="0" applyNumberFormat="1" applyFont="1" applyFill="1" applyBorder="1" applyAlignment="1">
      <alignment horizontal="center" vertical="center" wrapText="1"/>
    </xf>
    <xf numFmtId="0" fontId="12" fillId="14" borderId="48" xfId="0" applyFont="1" applyFill="1" applyBorder="1" applyAlignment="1">
      <alignment horizontal="center" vertical="center" wrapText="1"/>
    </xf>
    <xf numFmtId="9" fontId="14" fillId="0" borderId="3" xfId="0" applyNumberFormat="1" applyFont="1" applyBorder="1" applyAlignment="1">
      <alignment vertical="center"/>
    </xf>
    <xf numFmtId="9" fontId="14" fillId="0" borderId="3" xfId="5" applyFont="1" applyBorder="1" applyAlignment="1">
      <alignment vertical="center"/>
    </xf>
    <xf numFmtId="0" fontId="14" fillId="0" borderId="3" xfId="0" applyFont="1" applyBorder="1" applyAlignment="1">
      <alignment vertical="center" wrapText="1"/>
    </xf>
    <xf numFmtId="0" fontId="14" fillId="0" borderId="1" xfId="0" applyFont="1" applyBorder="1" applyAlignment="1">
      <alignment horizontal="left" vertical="center" wrapText="1"/>
    </xf>
    <xf numFmtId="41" fontId="14" fillId="9" borderId="1" xfId="2" applyFont="1" applyFill="1" applyBorder="1" applyAlignment="1">
      <alignment horizontal="center" vertical="center" wrapText="1"/>
    </xf>
    <xf numFmtId="9" fontId="14" fillId="0" borderId="3" xfId="5" applyFont="1" applyBorder="1" applyAlignment="1">
      <alignment horizontal="center" vertical="center"/>
    </xf>
    <xf numFmtId="0" fontId="14" fillId="13" borderId="1" xfId="0" applyFont="1" applyFill="1" applyBorder="1" applyAlignment="1">
      <alignment horizontal="left" vertical="center" wrapText="1"/>
    </xf>
    <xf numFmtId="9" fontId="14" fillId="13" borderId="50" xfId="0" applyNumberFormat="1" applyFont="1" applyFill="1" applyBorder="1" applyAlignment="1">
      <alignment horizontal="center" vertical="center"/>
    </xf>
    <xf numFmtId="9" fontId="14" fillId="13" borderId="51" xfId="0" applyNumberFormat="1" applyFont="1" applyFill="1" applyBorder="1" applyAlignment="1">
      <alignment horizontal="center" vertical="center"/>
    </xf>
    <xf numFmtId="164" fontId="13" fillId="9" borderId="37" xfId="3" applyNumberFormat="1"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9" fontId="14" fillId="0" borderId="0" xfId="0" applyNumberFormat="1" applyFont="1" applyAlignment="1">
      <alignment horizontal="center" vertical="center"/>
    </xf>
    <xf numFmtId="164" fontId="14" fillId="9" borderId="3" xfId="2" applyNumberFormat="1" applyFont="1" applyFill="1" applyBorder="1" applyAlignment="1">
      <alignment horizontal="center" vertical="center" wrapText="1"/>
    </xf>
    <xf numFmtId="0" fontId="14" fillId="0" borderId="54" xfId="0" applyFont="1" applyBorder="1" applyAlignment="1">
      <alignment horizontal="left" vertical="center" wrapText="1"/>
    </xf>
    <xf numFmtId="0" fontId="15" fillId="11" borderId="53" xfId="0" applyFont="1" applyFill="1" applyBorder="1" applyAlignment="1">
      <alignment vertical="center" wrapText="1"/>
    </xf>
    <xf numFmtId="0" fontId="14" fillId="3" borderId="54" xfId="0" applyFont="1" applyFill="1" applyBorder="1" applyAlignment="1">
      <alignment horizontal="center" vertical="center" wrapText="1"/>
    </xf>
    <xf numFmtId="0" fontId="14" fillId="0" borderId="54" xfId="0" applyFont="1" applyBorder="1" applyAlignment="1">
      <alignment horizontal="center" vertical="center" wrapText="1"/>
    </xf>
    <xf numFmtId="0" fontId="14" fillId="11" borderId="54" xfId="0" applyFont="1" applyFill="1" applyBorder="1" applyAlignment="1">
      <alignment horizontal="center" vertical="center" wrapText="1"/>
    </xf>
    <xf numFmtId="0" fontId="14" fillId="0" borderId="54" xfId="0" applyFont="1" applyBorder="1" applyAlignment="1">
      <alignment vertical="center" wrapText="1"/>
    </xf>
    <xf numFmtId="0" fontId="15" fillId="11" borderId="54" xfId="0" applyFont="1" applyFill="1" applyBorder="1" applyAlignment="1">
      <alignment horizontal="center" vertical="center" wrapText="1"/>
    </xf>
    <xf numFmtId="0" fontId="14" fillId="0" borderId="57" xfId="0" applyFont="1" applyBorder="1" applyAlignment="1">
      <alignment horizontal="center" vertical="center"/>
    </xf>
    <xf numFmtId="166" fontId="14" fillId="0" borderId="54" xfId="0" applyNumberFormat="1" applyFont="1" applyBorder="1" applyAlignment="1">
      <alignment horizontal="center" vertical="center" wrapText="1"/>
    </xf>
    <xf numFmtId="0" fontId="14" fillId="0" borderId="54" xfId="0" applyFont="1" applyBorder="1"/>
    <xf numFmtId="0" fontId="13" fillId="3" borderId="54" xfId="0" applyFont="1" applyFill="1" applyBorder="1" applyAlignment="1">
      <alignment horizontal="center" vertical="center" wrapText="1"/>
    </xf>
    <xf numFmtId="0" fontId="13" fillId="0" borderId="63" xfId="0" applyFont="1" applyBorder="1" applyAlignment="1">
      <alignment horizontal="left" vertical="center" wrapText="1"/>
    </xf>
    <xf numFmtId="0" fontId="13" fillId="11" borderId="63" xfId="0" applyFont="1" applyFill="1" applyBorder="1" applyAlignment="1">
      <alignment horizontal="center" vertical="center" wrapText="1"/>
    </xf>
    <xf numFmtId="0" fontId="13" fillId="3" borderId="63" xfId="0" applyFont="1" applyFill="1" applyBorder="1" applyAlignment="1">
      <alignment horizontal="center" vertical="center" wrapText="1"/>
    </xf>
    <xf numFmtId="0" fontId="13" fillId="0" borderId="63" xfId="0" applyFont="1" applyBorder="1" applyAlignment="1">
      <alignment horizontal="center" vertical="center" wrapText="1"/>
    </xf>
    <xf numFmtId="14" fontId="13" fillId="0" borderId="63" xfId="0" applyNumberFormat="1" applyFont="1" applyBorder="1" applyAlignment="1">
      <alignment horizontal="center" vertical="center" wrapText="1"/>
    </xf>
    <xf numFmtId="0" fontId="13" fillId="0" borderId="64" xfId="0" applyFont="1" applyBorder="1" applyAlignment="1">
      <alignment horizontal="center" vertical="center" wrapText="1"/>
    </xf>
    <xf numFmtId="0" fontId="13" fillId="0" borderId="67" xfId="0" applyFont="1" applyBorder="1" applyAlignment="1">
      <alignment horizontal="left" vertical="center" wrapText="1"/>
    </xf>
    <xf numFmtId="0" fontId="13" fillId="11" borderId="67" xfId="0" applyFont="1" applyFill="1" applyBorder="1" applyAlignment="1">
      <alignment horizontal="center" vertical="center" wrapText="1"/>
    </xf>
    <xf numFmtId="0" fontId="13" fillId="3" borderId="67" xfId="0" applyFont="1" applyFill="1" applyBorder="1" applyAlignment="1">
      <alignment horizontal="center" vertical="center" wrapText="1"/>
    </xf>
    <xf numFmtId="0" fontId="13" fillId="0" borderId="67" xfId="0" applyFont="1" applyBorder="1" applyAlignment="1">
      <alignment horizontal="center" vertical="center" wrapText="1"/>
    </xf>
    <xf numFmtId="0" fontId="13" fillId="0" borderId="68" xfId="0" applyFont="1" applyBorder="1" applyAlignment="1">
      <alignment horizontal="center" vertical="center" wrapText="1"/>
    </xf>
    <xf numFmtId="0" fontId="13" fillId="0" borderId="48" xfId="0" applyFont="1" applyBorder="1" applyAlignment="1">
      <alignment horizontal="left" vertical="center" wrapText="1"/>
    </xf>
    <xf numFmtId="0" fontId="13" fillId="11" borderId="4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0" borderId="48" xfId="0" applyFont="1" applyBorder="1" applyAlignment="1">
      <alignment horizontal="center" vertical="center" wrapText="1"/>
    </xf>
    <xf numFmtId="14" fontId="13" fillId="0" borderId="48" xfId="0" applyNumberFormat="1" applyFont="1" applyBorder="1" applyAlignment="1">
      <alignment horizontal="center" vertical="center" wrapText="1"/>
    </xf>
    <xf numFmtId="0" fontId="13" fillId="0" borderId="49" xfId="0" applyFont="1" applyBorder="1" applyAlignment="1">
      <alignment horizontal="center" vertical="center" wrapText="1"/>
    </xf>
    <xf numFmtId="1" fontId="13" fillId="0" borderId="0" xfId="5" applyNumberFormat="1" applyFont="1" applyFill="1" applyBorder="1" applyAlignment="1">
      <alignment horizontal="center" vertical="center" wrapText="1"/>
    </xf>
    <xf numFmtId="0" fontId="16"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2" fillId="0" borderId="1" xfId="0" applyFont="1" applyBorder="1" applyAlignment="1">
      <alignment vertical="center" wrapText="1"/>
    </xf>
    <xf numFmtId="0" fontId="14" fillId="0" borderId="3" xfId="2" applyNumberFormat="1" applyFont="1" applyFill="1" applyBorder="1" applyAlignment="1">
      <alignment horizontal="center" vertical="center" wrapText="1"/>
    </xf>
    <xf numFmtId="0" fontId="14" fillId="0" borderId="6" xfId="2" applyNumberFormat="1" applyFont="1" applyFill="1" applyBorder="1" applyAlignment="1">
      <alignment horizontal="center" vertical="center" wrapText="1"/>
    </xf>
    <xf numFmtId="0" fontId="14" fillId="0" borderId="8" xfId="2" applyNumberFormat="1" applyFont="1" applyFill="1" applyBorder="1" applyAlignment="1">
      <alignment horizontal="center" vertical="center" wrapText="1"/>
    </xf>
    <xf numFmtId="0" fontId="14" fillId="0" borderId="1" xfId="2" applyNumberFormat="1" applyFont="1" applyFill="1" applyBorder="1" applyAlignment="1">
      <alignment horizontal="center" vertical="center" wrapText="1"/>
    </xf>
    <xf numFmtId="41" fontId="14" fillId="0" borderId="1" xfId="2" applyFont="1" applyFill="1" applyBorder="1" applyAlignment="1">
      <alignment horizontal="center" vertical="center" wrapText="1"/>
    </xf>
    <xf numFmtId="14" fontId="14" fillId="0" borderId="1" xfId="0" applyNumberFormat="1" applyFont="1" applyBorder="1" applyAlignment="1">
      <alignment horizontal="center" vertical="center" wrapText="1"/>
    </xf>
    <xf numFmtId="166" fontId="14" fillId="0" borderId="1" xfId="0" applyNumberFormat="1" applyFont="1" applyBorder="1" applyAlignment="1">
      <alignment horizontal="center" vertical="center" wrapText="1"/>
    </xf>
    <xf numFmtId="0" fontId="13" fillId="0" borderId="1" xfId="0" applyFont="1" applyBorder="1"/>
    <xf numFmtId="9" fontId="14" fillId="0" borderId="1" xfId="2"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0" borderId="0" xfId="0" applyFont="1"/>
    <xf numFmtId="0" fontId="13" fillId="0" borderId="0" xfId="0" applyFont="1" applyAlignment="1">
      <alignment horizontal="left" wrapText="1"/>
    </xf>
    <xf numFmtId="0" fontId="13" fillId="0" borderId="0" xfId="0" applyFont="1" applyAlignment="1">
      <alignment wrapText="1"/>
    </xf>
    <xf numFmtId="0" fontId="13" fillId="0" borderId="0" xfId="0" applyFont="1" applyAlignment="1">
      <alignment horizontal="center"/>
    </xf>
    <xf numFmtId="14" fontId="13" fillId="0" borderId="0" xfId="0" applyNumberFormat="1" applyFont="1"/>
    <xf numFmtId="0" fontId="11" fillId="10" borderId="71" xfId="0" applyFont="1" applyFill="1" applyBorder="1" applyAlignment="1">
      <alignment horizontal="center" vertical="center"/>
    </xf>
    <xf numFmtId="0" fontId="11" fillId="10" borderId="71" xfId="0" applyFont="1" applyFill="1" applyBorder="1" applyAlignment="1">
      <alignment horizontal="center" vertical="center" wrapText="1"/>
    </xf>
    <xf numFmtId="0" fontId="12" fillId="0" borderId="71" xfId="0" applyFont="1" applyBorder="1" applyAlignment="1">
      <alignment horizontal="center" vertical="center" wrapText="1"/>
    </xf>
    <xf numFmtId="0" fontId="12" fillId="6" borderId="71" xfId="0" applyFont="1" applyFill="1" applyBorder="1" applyAlignment="1">
      <alignment horizontal="center" vertical="center" wrapText="1"/>
    </xf>
    <xf numFmtId="0" fontId="12" fillId="17" borderId="71" xfId="0" applyFont="1" applyFill="1" applyBorder="1" applyAlignment="1">
      <alignment horizontal="center" vertical="center" wrapText="1"/>
    </xf>
    <xf numFmtId="0" fontId="13" fillId="0" borderId="71" xfId="0" applyFont="1" applyBorder="1" applyAlignment="1">
      <alignment horizontal="center" vertical="center" wrapText="1"/>
    </xf>
    <xf numFmtId="0" fontId="13" fillId="6" borderId="71" xfId="0" applyFont="1" applyFill="1" applyBorder="1" applyAlignment="1">
      <alignment horizontal="center" vertical="center" wrapText="1"/>
    </xf>
    <xf numFmtId="0" fontId="14" fillId="0" borderId="71" xfId="0" applyFont="1" applyBorder="1" applyAlignment="1">
      <alignment horizontal="center" vertical="center" wrapText="1"/>
    </xf>
    <xf numFmtId="0" fontId="14" fillId="6" borderId="71" xfId="0" applyFont="1" applyFill="1" applyBorder="1" applyAlignment="1">
      <alignment horizontal="center" vertical="center" wrapText="1"/>
    </xf>
    <xf numFmtId="0" fontId="13" fillId="0" borderId="71" xfId="0" applyFont="1" applyBorder="1" applyAlignment="1">
      <alignment horizontal="center" vertical="center"/>
    </xf>
    <xf numFmtId="41" fontId="13" fillId="6" borderId="71" xfId="2" applyFont="1" applyFill="1" applyBorder="1" applyAlignment="1">
      <alignment horizontal="center" vertical="center" wrapText="1"/>
    </xf>
    <xf numFmtId="0" fontId="13" fillId="17" borderId="71" xfId="0" applyFont="1" applyFill="1" applyBorder="1" applyAlignment="1">
      <alignment horizontal="center" vertical="center" wrapText="1"/>
    </xf>
    <xf numFmtId="41" fontId="13" fillId="17" borderId="71" xfId="2" applyFont="1" applyFill="1" applyBorder="1" applyAlignment="1">
      <alignment horizontal="center" vertical="center" wrapText="1"/>
    </xf>
    <xf numFmtId="0" fontId="0" fillId="0" borderId="0" xfId="0" applyAlignment="1">
      <alignment wrapText="1"/>
    </xf>
    <xf numFmtId="2" fontId="13" fillId="0" borderId="39" xfId="0" applyNumberFormat="1" applyFont="1" applyBorder="1" applyAlignment="1">
      <alignment horizontal="center" vertical="center" wrapText="1"/>
    </xf>
    <xf numFmtId="9" fontId="13" fillId="0" borderId="37" xfId="5" applyFont="1" applyFill="1" applyBorder="1" applyAlignment="1">
      <alignment horizontal="center" vertical="center" wrapText="1"/>
    </xf>
    <xf numFmtId="0" fontId="13" fillId="0" borderId="20"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40" xfId="0" applyFont="1" applyBorder="1" applyAlignment="1">
      <alignment horizontal="center" vertical="center" wrapText="1"/>
    </xf>
    <xf numFmtId="0" fontId="12" fillId="0" borderId="46" xfId="0" applyFont="1" applyBorder="1" applyAlignment="1">
      <alignment vertical="center" wrapText="1"/>
    </xf>
    <xf numFmtId="0" fontId="14" fillId="0" borderId="3" xfId="0" applyFont="1" applyBorder="1" applyAlignment="1">
      <alignment horizontal="left" vertical="center" wrapText="1"/>
    </xf>
    <xf numFmtId="0" fontId="25" fillId="0" borderId="72" xfId="0" applyFont="1" applyBorder="1" applyAlignment="1">
      <alignment horizontal="center" vertical="center" wrapText="1"/>
    </xf>
    <xf numFmtId="0" fontId="0" fillId="0" borderId="71" xfId="0" applyBorder="1" applyAlignment="1">
      <alignment vertical="center" wrapText="1"/>
    </xf>
    <xf numFmtId="0" fontId="25" fillId="0" borderId="71" xfId="0" applyFont="1" applyBorder="1" applyAlignment="1">
      <alignment vertical="center" wrapText="1"/>
    </xf>
    <xf numFmtId="0" fontId="0" fillId="0" borderId="71" xfId="0" applyBorder="1" applyAlignment="1">
      <alignment horizontal="left" vertical="center" wrapText="1"/>
    </xf>
    <xf numFmtId="0" fontId="25" fillId="0" borderId="71" xfId="0" applyFont="1" applyBorder="1" applyAlignment="1">
      <alignment horizontal="left" vertical="center" wrapText="1"/>
    </xf>
    <xf numFmtId="14" fontId="25" fillId="0" borderId="71" xfId="0" applyNumberFormat="1" applyFont="1" applyBorder="1" applyAlignment="1">
      <alignment horizontal="left" vertical="center"/>
    </xf>
    <xf numFmtId="0" fontId="25" fillId="0" borderId="71" xfId="0" applyFont="1" applyBorder="1" applyAlignment="1">
      <alignment horizontal="left" vertical="center"/>
    </xf>
    <xf numFmtId="14" fontId="25" fillId="0" borderId="71" xfId="0" applyNumberFormat="1" applyFont="1" applyBorder="1" applyAlignment="1">
      <alignment horizontal="left" vertical="center" wrapText="1"/>
    </xf>
    <xf numFmtId="0" fontId="25" fillId="0" borderId="71" xfId="0" applyFont="1" applyBorder="1" applyAlignment="1">
      <alignment vertical="center"/>
    </xf>
    <xf numFmtId="0" fontId="25" fillId="0" borderId="72" xfId="0" applyFont="1" applyBorder="1" applyAlignment="1">
      <alignment horizontal="left" vertical="center" wrapText="1"/>
    </xf>
    <xf numFmtId="0" fontId="25" fillId="0" borderId="74" xfId="0" applyFont="1" applyBorder="1" applyAlignment="1">
      <alignment horizontal="left" vertical="center" wrapText="1"/>
    </xf>
    <xf numFmtId="0" fontId="29" fillId="0" borderId="0" xfId="0" applyFont="1"/>
    <xf numFmtId="0" fontId="28" fillId="18" borderId="79" xfId="0" applyFont="1" applyFill="1" applyBorder="1" applyAlignment="1">
      <alignment horizontal="center" vertical="center" wrapText="1"/>
    </xf>
    <xf numFmtId="0" fontId="28" fillId="18" borderId="80" xfId="0" applyFont="1" applyFill="1" applyBorder="1" applyAlignment="1">
      <alignment horizontal="center" vertical="center" wrapText="1"/>
    </xf>
    <xf numFmtId="0" fontId="28" fillId="18" borderId="78" xfId="0" applyFont="1" applyFill="1" applyBorder="1" applyAlignment="1">
      <alignment horizontal="center" vertical="center" wrapText="1"/>
    </xf>
    <xf numFmtId="0" fontId="30" fillId="14" borderId="81" xfId="0" applyFont="1" applyFill="1" applyBorder="1" applyAlignment="1">
      <alignment horizontal="center" vertical="center" wrapText="1"/>
    </xf>
    <xf numFmtId="0" fontId="31" fillId="0" borderId="82" xfId="0" applyFont="1" applyBorder="1" applyAlignment="1">
      <alignment horizontal="center" vertical="center" wrapText="1"/>
    </xf>
    <xf numFmtId="14" fontId="31" fillId="0" borderId="83" xfId="0" applyNumberFormat="1" applyFont="1" applyBorder="1" applyAlignment="1">
      <alignment horizontal="center" vertical="center" wrapText="1"/>
    </xf>
    <xf numFmtId="0" fontId="32" fillId="0" borderId="83" xfId="0" applyFont="1" applyBorder="1" applyAlignment="1">
      <alignment horizontal="center" vertical="center" wrapText="1"/>
    </xf>
    <xf numFmtId="0" fontId="33" fillId="0" borderId="83" xfId="0" applyFont="1" applyBorder="1" applyAlignment="1">
      <alignment vertical="center" wrapText="1"/>
    </xf>
    <xf numFmtId="0" fontId="31" fillId="0" borderId="83" xfId="0" applyFont="1" applyBorder="1" applyAlignment="1">
      <alignment horizontal="center" vertical="center" wrapText="1"/>
    </xf>
    <xf numFmtId="0" fontId="30" fillId="14" borderId="84" xfId="0" applyFont="1" applyFill="1" applyBorder="1" applyAlignment="1">
      <alignment horizontal="center" vertical="center" wrapText="1"/>
    </xf>
    <xf numFmtId="0" fontId="31" fillId="0" borderId="80" xfId="0" applyFont="1" applyBorder="1" applyAlignment="1">
      <alignment horizontal="center" vertical="center" wrapText="1"/>
    </xf>
    <xf numFmtId="14" fontId="31" fillId="0" borderId="78" xfId="0" applyNumberFormat="1" applyFont="1" applyBorder="1" applyAlignment="1">
      <alignment horizontal="center" vertical="center" wrapText="1"/>
    </xf>
    <xf numFmtId="0" fontId="32" fillId="0" borderId="78" xfId="0" applyFont="1" applyBorder="1" applyAlignment="1">
      <alignment horizontal="center" vertical="center" wrapText="1"/>
    </xf>
    <xf numFmtId="0" fontId="31" fillId="0" borderId="78" xfId="0" applyFont="1" applyBorder="1" applyAlignment="1">
      <alignment horizontal="center" vertical="center" wrapText="1"/>
    </xf>
    <xf numFmtId="0" fontId="30" fillId="14" borderId="85" xfId="0" applyFont="1" applyFill="1" applyBorder="1" applyAlignment="1">
      <alignment horizontal="center" vertical="center" wrapText="1"/>
    </xf>
    <xf numFmtId="0" fontId="34" fillId="0" borderId="82" xfId="0" applyFont="1" applyBorder="1" applyAlignment="1">
      <alignment horizontal="center" vertical="center" wrapText="1"/>
    </xf>
    <xf numFmtId="0" fontId="31" fillId="0" borderId="86" xfId="0" applyFont="1" applyBorder="1" applyAlignment="1">
      <alignment horizontal="center" vertical="center" wrapText="1"/>
    </xf>
    <xf numFmtId="0" fontId="34" fillId="0" borderId="80" xfId="0" applyFont="1" applyBorder="1" applyAlignment="1">
      <alignment horizontal="center" vertical="center" wrapText="1"/>
    </xf>
    <xf numFmtId="0" fontId="33" fillId="0" borderId="78" xfId="0" applyFont="1" applyBorder="1" applyAlignment="1">
      <alignment vertical="center" wrapText="1"/>
    </xf>
    <xf numFmtId="0" fontId="2" fillId="12" borderId="71" xfId="0" applyFont="1" applyFill="1" applyBorder="1" applyAlignment="1">
      <alignment horizontal="center" vertical="center" wrapText="1"/>
    </xf>
    <xf numFmtId="0" fontId="36" fillId="12" borderId="71" xfId="0" applyFont="1" applyFill="1" applyBorder="1" applyAlignment="1">
      <alignment horizontal="center" vertical="center" wrapText="1"/>
    </xf>
    <xf numFmtId="0" fontId="36" fillId="12" borderId="88" xfId="0" applyFont="1" applyFill="1" applyBorder="1" applyAlignment="1">
      <alignment horizontal="center" vertical="center" wrapText="1"/>
    </xf>
    <xf numFmtId="0" fontId="0" fillId="0" borderId="74" xfId="0" applyBorder="1" applyAlignment="1">
      <alignment horizontal="left" vertical="center" wrapText="1"/>
    </xf>
    <xf numFmtId="0" fontId="0" fillId="0" borderId="74" xfId="0" applyBorder="1" applyAlignment="1">
      <alignment horizontal="center" vertical="center"/>
    </xf>
    <xf numFmtId="170" fontId="0" fillId="0" borderId="74" xfId="0" applyNumberFormat="1" applyBorder="1" applyAlignment="1">
      <alignment horizontal="center" vertical="center"/>
    </xf>
    <xf numFmtId="14" fontId="0" fillId="0" borderId="71" xfId="0" applyNumberFormat="1" applyBorder="1" applyAlignment="1">
      <alignment horizontal="center" vertical="center"/>
    </xf>
    <xf numFmtId="170" fontId="0" fillId="0" borderId="71" xfId="0" applyNumberFormat="1" applyBorder="1" applyAlignment="1">
      <alignment horizontal="center" vertical="center"/>
    </xf>
    <xf numFmtId="0" fontId="0" fillId="0" borderId="71" xfId="0" applyBorder="1" applyAlignment="1">
      <alignment horizontal="center" vertical="center"/>
    </xf>
    <xf numFmtId="14" fontId="0" fillId="0" borderId="74" xfId="0" applyNumberFormat="1" applyBorder="1" applyAlignment="1">
      <alignment horizontal="center" vertical="center"/>
    </xf>
    <xf numFmtId="0" fontId="0" fillId="0" borderId="71" xfId="0" applyBorder="1" applyAlignment="1">
      <alignment horizontal="center" vertical="center" wrapText="1"/>
    </xf>
    <xf numFmtId="170" fontId="0" fillId="0" borderId="71" xfId="0" applyNumberFormat="1" applyBorder="1" applyAlignment="1">
      <alignment vertical="center"/>
    </xf>
    <xf numFmtId="0" fontId="2" fillId="0" borderId="71" xfId="0" applyFont="1" applyBorder="1" applyAlignment="1">
      <alignment vertical="center" wrapText="1"/>
    </xf>
    <xf numFmtId="0" fontId="0" fillId="0" borderId="73" xfId="0" applyBorder="1" applyAlignment="1">
      <alignment horizontal="center" vertical="center"/>
    </xf>
    <xf numFmtId="0" fontId="37" fillId="13" borderId="71" xfId="0" applyFont="1" applyFill="1" applyBorder="1" applyAlignment="1">
      <alignment horizontal="center" vertical="center" wrapText="1"/>
    </xf>
    <xf numFmtId="0" fontId="37" fillId="13" borderId="0" xfId="0" applyFont="1" applyFill="1" applyAlignment="1">
      <alignment horizontal="center" vertical="center" wrapText="1"/>
    </xf>
    <xf numFmtId="0" fontId="39" fillId="20" borderId="72" xfId="0" applyFont="1" applyFill="1" applyBorder="1" applyAlignment="1">
      <alignment horizontal="center" vertical="center" wrapText="1"/>
    </xf>
    <xf numFmtId="0" fontId="39" fillId="22" borderId="72" xfId="0" applyFont="1" applyFill="1" applyBorder="1" applyAlignment="1">
      <alignment horizontal="center" vertical="center" wrapText="1"/>
    </xf>
    <xf numFmtId="0" fontId="39" fillId="23" borderId="72" xfId="0" applyFont="1" applyFill="1" applyBorder="1" applyAlignment="1">
      <alignment horizontal="center" vertical="center" wrapText="1"/>
    </xf>
    <xf numFmtId="0" fontId="39" fillId="24" borderId="72" xfId="0" applyFont="1" applyFill="1" applyBorder="1" applyAlignment="1">
      <alignment horizontal="center" vertical="center" wrapText="1"/>
    </xf>
    <xf numFmtId="0" fontId="38" fillId="21" borderId="72" xfId="0" applyFont="1" applyFill="1" applyBorder="1" applyAlignment="1">
      <alignment horizontal="center" vertical="center" wrapText="1"/>
    </xf>
    <xf numFmtId="49" fontId="40" fillId="0" borderId="71" xfId="0" applyNumberFormat="1" applyFont="1" applyBorder="1" applyAlignment="1">
      <alignment horizontal="center" vertical="center" wrapText="1"/>
    </xf>
    <xf numFmtId="0" fontId="37" fillId="0" borderId="71" xfId="0" applyFont="1" applyBorder="1" applyAlignment="1">
      <alignment horizontal="center" vertical="center" wrapText="1"/>
    </xf>
    <xf numFmtId="0" fontId="40" fillId="0" borderId="71" xfId="0" applyFont="1" applyBorder="1" applyAlignment="1">
      <alignment horizontal="center" vertical="center" wrapText="1"/>
    </xf>
    <xf numFmtId="171" fontId="37" fillId="0" borderId="71" xfId="0" applyNumberFormat="1" applyFont="1" applyBorder="1" applyAlignment="1">
      <alignment horizontal="center" vertical="center" wrapText="1"/>
    </xf>
    <xf numFmtId="0" fontId="40" fillId="13" borderId="71" xfId="0" applyFont="1" applyFill="1" applyBorder="1" applyAlignment="1">
      <alignment horizontal="center" vertical="center" wrapText="1"/>
    </xf>
    <xf numFmtId="0" fontId="39" fillId="22" borderId="71" xfId="0" applyFont="1" applyFill="1" applyBorder="1" applyAlignment="1">
      <alignment horizontal="center" vertical="center" wrapText="1"/>
    </xf>
    <xf numFmtId="0" fontId="40" fillId="0" borderId="0" xfId="0" applyFont="1" applyAlignment="1">
      <alignment horizontal="center" vertical="center" wrapText="1"/>
    </xf>
    <xf numFmtId="0" fontId="40" fillId="14" borderId="71" xfId="0" applyFont="1" applyFill="1" applyBorder="1" applyAlignment="1">
      <alignment horizontal="center" vertical="center" wrapText="1"/>
    </xf>
    <xf numFmtId="0" fontId="39" fillId="20" borderId="71" xfId="0" applyFont="1" applyFill="1" applyBorder="1" applyAlignment="1">
      <alignment horizontal="center" vertical="center" wrapText="1"/>
    </xf>
    <xf numFmtId="0" fontId="41" fillId="13" borderId="71" xfId="0" applyFont="1" applyFill="1" applyBorder="1" applyAlignment="1">
      <alignment horizontal="center" vertical="center" wrapText="1"/>
    </xf>
    <xf numFmtId="0" fontId="39" fillId="23" borderId="71" xfId="0" applyFont="1" applyFill="1" applyBorder="1" applyAlignment="1">
      <alignment horizontal="center" vertical="center" wrapText="1"/>
    </xf>
    <xf numFmtId="171" fontId="37" fillId="0" borderId="71" xfId="3" applyNumberFormat="1" applyFont="1" applyBorder="1" applyAlignment="1">
      <alignment horizontal="center" vertical="center" wrapText="1"/>
    </xf>
    <xf numFmtId="0" fontId="39" fillId="13" borderId="71" xfId="0" applyFont="1" applyFill="1" applyBorder="1" applyAlignment="1">
      <alignment horizontal="center" vertical="center" wrapText="1"/>
    </xf>
    <xf numFmtId="0" fontId="39" fillId="0" borderId="71" xfId="0" applyFont="1" applyBorder="1" applyAlignment="1">
      <alignment horizontal="center" vertical="center" wrapText="1"/>
    </xf>
    <xf numFmtId="0" fontId="38" fillId="24" borderId="71" xfId="0" applyFont="1" applyFill="1" applyBorder="1" applyAlignment="1">
      <alignment horizontal="center" vertical="center" wrapText="1"/>
    </xf>
    <xf numFmtId="0" fontId="37" fillId="13" borderId="71" xfId="6" applyFont="1" applyFill="1" applyBorder="1" applyAlignment="1">
      <alignment horizontal="center" vertical="center" wrapText="1"/>
    </xf>
    <xf numFmtId="0" fontId="41" fillId="13" borderId="71" xfId="6" applyFont="1" applyFill="1" applyBorder="1" applyAlignment="1">
      <alignment horizontal="center" vertical="center" wrapText="1"/>
    </xf>
    <xf numFmtId="49" fontId="41" fillId="13" borderId="71" xfId="6" applyNumberFormat="1" applyFont="1" applyFill="1" applyBorder="1" applyAlignment="1">
      <alignment horizontal="center" vertical="center" wrapText="1"/>
    </xf>
    <xf numFmtId="0" fontId="41" fillId="0" borderId="71" xfId="0" applyFont="1" applyBorder="1" applyAlignment="1">
      <alignment horizontal="center" vertical="center" wrapText="1"/>
    </xf>
    <xf numFmtId="0" fontId="41" fillId="13" borderId="0" xfId="0" applyFont="1" applyFill="1" applyAlignment="1">
      <alignment horizontal="center" vertical="center" wrapText="1"/>
    </xf>
    <xf numFmtId="0" fontId="39" fillId="24" borderId="71" xfId="0" applyFont="1" applyFill="1" applyBorder="1" applyAlignment="1">
      <alignment horizontal="center" vertical="center" wrapText="1"/>
    </xf>
    <xf numFmtId="0" fontId="37" fillId="0" borderId="0" xfId="0" applyFont="1" applyAlignment="1">
      <alignment horizontal="center" vertical="center" wrapText="1"/>
    </xf>
    <xf numFmtId="171" fontId="37" fillId="13" borderId="71" xfId="0" applyNumberFormat="1" applyFont="1" applyFill="1" applyBorder="1" applyAlignment="1">
      <alignment horizontal="center" vertical="center" wrapText="1"/>
    </xf>
    <xf numFmtId="49" fontId="40" fillId="13" borderId="71" xfId="0" applyNumberFormat="1" applyFont="1" applyFill="1" applyBorder="1" applyAlignment="1">
      <alignment horizontal="center" vertical="center" wrapText="1"/>
    </xf>
    <xf numFmtId="0" fontId="42" fillId="14" borderId="71" xfId="0" applyFont="1" applyFill="1" applyBorder="1" applyAlignment="1">
      <alignment horizontal="center" vertical="center" wrapText="1"/>
    </xf>
    <xf numFmtId="0" fontId="42" fillId="13" borderId="71" xfId="0" applyFont="1" applyFill="1" applyBorder="1" applyAlignment="1">
      <alignment horizontal="center" vertical="center" wrapText="1"/>
    </xf>
    <xf numFmtId="0" fontId="38" fillId="13" borderId="71" xfId="0" applyFont="1" applyFill="1" applyBorder="1" applyAlignment="1">
      <alignment horizontal="center" vertical="center" wrapText="1"/>
    </xf>
    <xf numFmtId="0" fontId="40" fillId="0" borderId="71" xfId="0" applyFont="1" applyBorder="1" applyAlignment="1">
      <alignment horizontal="center" vertical="center"/>
    </xf>
    <xf numFmtId="0" fontId="38" fillId="25" borderId="71" xfId="0" applyFont="1" applyFill="1" applyBorder="1" applyAlignment="1">
      <alignment horizontal="center" vertical="center" wrapText="1"/>
    </xf>
    <xf numFmtId="49" fontId="39" fillId="25" borderId="72" xfId="0" applyNumberFormat="1" applyFont="1" applyFill="1" applyBorder="1" applyAlignment="1">
      <alignment horizontal="center" vertical="center" wrapText="1"/>
    </xf>
    <xf numFmtId="0" fontId="39" fillId="25" borderId="72" xfId="0" applyFont="1" applyFill="1" applyBorder="1" applyAlignment="1">
      <alignment horizontal="center" vertical="center" wrapText="1"/>
    </xf>
    <xf numFmtId="0" fontId="38" fillId="0" borderId="0" xfId="0" applyFont="1" applyAlignment="1">
      <alignment horizontal="center" vertical="center" wrapText="1"/>
    </xf>
    <xf numFmtId="0" fontId="46" fillId="0" borderId="93" xfId="6" applyFont="1" applyBorder="1" applyAlignment="1">
      <alignment horizontal="center" vertical="center" wrapText="1"/>
    </xf>
    <xf numFmtId="0" fontId="47" fillId="0" borderId="0" xfId="6" applyFont="1" applyAlignment="1">
      <alignment vertical="center"/>
    </xf>
    <xf numFmtId="0" fontId="45" fillId="0" borderId="93" xfId="6" applyFont="1" applyBorder="1" applyAlignment="1">
      <alignment horizontal="center" vertical="center"/>
    </xf>
    <xf numFmtId="0" fontId="49" fillId="13" borderId="0" xfId="6" applyFont="1" applyFill="1" applyAlignment="1">
      <alignment horizontal="center" vertical="center" wrapText="1"/>
    </xf>
    <xf numFmtId="0" fontId="51" fillId="0" borderId="0" xfId="6" applyFont="1" applyAlignment="1">
      <alignment horizontal="left" vertical="center" wrapText="1"/>
    </xf>
    <xf numFmtId="0" fontId="51" fillId="0" borderId="0" xfId="6" applyFont="1" applyAlignment="1">
      <alignment horizontal="center" vertical="center" wrapText="1"/>
    </xf>
    <xf numFmtId="17" fontId="29" fillId="0" borderId="0" xfId="7" applyFont="1" applyAlignment="1" applyProtection="1">
      <alignment vertical="center"/>
      <protection locked="0"/>
    </xf>
    <xf numFmtId="0" fontId="49" fillId="0" borderId="0" xfId="6" applyFont="1" applyAlignment="1">
      <alignment vertical="center"/>
    </xf>
    <xf numFmtId="17" fontId="56" fillId="22" borderId="97" xfId="7" applyFont="1" applyFill="1" applyBorder="1" applyAlignment="1">
      <alignment horizontal="center" vertical="center"/>
    </xf>
    <xf numFmtId="0" fontId="51" fillId="25" borderId="97" xfId="6" applyFont="1" applyFill="1" applyBorder="1" applyAlignment="1">
      <alignment horizontal="justify" vertical="center" wrapText="1"/>
    </xf>
    <xf numFmtId="0" fontId="58" fillId="22" borderId="97" xfId="6" applyFont="1" applyFill="1" applyBorder="1" applyAlignment="1">
      <alignment horizontal="center" vertical="center"/>
    </xf>
    <xf numFmtId="0" fontId="58" fillId="0" borderId="97" xfId="6" applyFont="1" applyBorder="1" applyAlignment="1">
      <alignment horizontal="center" vertical="center"/>
    </xf>
    <xf numFmtId="17" fontId="59" fillId="22" borderId="97" xfId="7" applyFont="1" applyFill="1" applyBorder="1" applyAlignment="1" applyProtection="1">
      <alignment horizontal="center" vertical="center" wrapText="1"/>
      <protection locked="0"/>
    </xf>
    <xf numFmtId="0" fontId="1" fillId="0" borderId="97" xfId="6" applyBorder="1"/>
    <xf numFmtId="0" fontId="51" fillId="0" borderId="97" xfId="6" applyFont="1" applyBorder="1" applyAlignment="1">
      <alignment horizontal="justify" vertical="center"/>
    </xf>
    <xf numFmtId="0" fontId="51" fillId="0" borderId="0" xfId="6" applyFont="1" applyAlignment="1">
      <alignment vertical="center"/>
    </xf>
    <xf numFmtId="0" fontId="51" fillId="26" borderId="97" xfId="6" applyFont="1" applyFill="1" applyBorder="1" applyAlignment="1">
      <alignment horizontal="justify" vertical="center" wrapText="1"/>
    </xf>
    <xf numFmtId="44" fontId="51" fillId="0" borderId="0" xfId="3" applyFont="1" applyAlignment="1">
      <alignment vertical="center"/>
    </xf>
    <xf numFmtId="0" fontId="51" fillId="0" borderId="97" xfId="6" applyFont="1" applyBorder="1" applyAlignment="1">
      <alignment vertical="center" wrapText="1"/>
    </xf>
    <xf numFmtId="0" fontId="51" fillId="0" borderId="97" xfId="6" applyFont="1" applyBorder="1" applyAlignment="1">
      <alignment horizontal="justify" vertical="center" wrapText="1"/>
    </xf>
    <xf numFmtId="0" fontId="51" fillId="27" borderId="97" xfId="6" applyFont="1" applyFill="1" applyBorder="1" applyAlignment="1">
      <alignment horizontal="justify" vertical="center" wrapText="1"/>
    </xf>
    <xf numFmtId="0" fontId="51" fillId="17" borderId="97" xfId="6" applyFont="1" applyFill="1" applyBorder="1" applyAlignment="1">
      <alignment horizontal="justify" vertical="center" wrapText="1"/>
    </xf>
    <xf numFmtId="0" fontId="60" fillId="13" borderId="74" xfId="8" applyFont="1" applyFill="1" applyBorder="1" applyAlignment="1">
      <alignment horizontal="center" vertical="center"/>
    </xf>
    <xf numFmtId="17" fontId="61" fillId="22" borderId="97" xfId="7" applyFont="1" applyFill="1" applyBorder="1" applyAlignment="1" applyProtection="1">
      <alignment vertical="center" wrapText="1"/>
      <protection locked="0"/>
    </xf>
    <xf numFmtId="0" fontId="57" fillId="0" borderId="0" xfId="6" applyFont="1" applyAlignment="1">
      <alignment vertical="center" wrapText="1"/>
    </xf>
    <xf numFmtId="0" fontId="44" fillId="0" borderId="0" xfId="6" applyFont="1" applyAlignment="1">
      <alignment vertical="top" wrapText="1"/>
    </xf>
    <xf numFmtId="0" fontId="47" fillId="0" borderId="0" xfId="6" applyFont="1" applyAlignment="1">
      <alignment horizontal="center" vertical="center"/>
    </xf>
    <xf numFmtId="1" fontId="27" fillId="28" borderId="93" xfId="7" applyNumberFormat="1" applyFont="1" applyFill="1" applyBorder="1" applyAlignment="1" applyProtection="1">
      <alignment horizontal="center" vertical="center"/>
      <protection locked="0"/>
    </xf>
    <xf numFmtId="1" fontId="27" fillId="0" borderId="93" xfId="7" applyNumberFormat="1" applyFont="1" applyBorder="1" applyAlignment="1" applyProtection="1">
      <alignment horizontal="center" vertical="center"/>
      <protection locked="0"/>
    </xf>
    <xf numFmtId="1" fontId="27" fillId="29" borderId="93" xfId="7" applyNumberFormat="1" applyFont="1" applyFill="1" applyBorder="1" applyAlignment="1" applyProtection="1">
      <alignment horizontal="center" vertical="center"/>
      <protection locked="0"/>
    </xf>
    <xf numFmtId="9" fontId="50" fillId="0" borderId="93" xfId="9" applyFont="1" applyFill="1" applyBorder="1" applyAlignment="1">
      <alignment horizontal="center" vertical="center"/>
    </xf>
    <xf numFmtId="0" fontId="47" fillId="30" borderId="93" xfId="6" applyFont="1" applyFill="1" applyBorder="1" applyAlignment="1">
      <alignment horizontal="center" vertical="center" wrapText="1"/>
    </xf>
    <xf numFmtId="9" fontId="50" fillId="0" borderId="93" xfId="6" applyNumberFormat="1" applyFont="1" applyBorder="1" applyAlignment="1">
      <alignment horizontal="center" vertical="center" wrapText="1"/>
    </xf>
    <xf numFmtId="0" fontId="44" fillId="0" borderId="0" xfId="6" applyFont="1" applyAlignment="1">
      <alignment horizontal="right" vertical="center"/>
    </xf>
    <xf numFmtId="17" fontId="47" fillId="19" borderId="93" xfId="7" applyFont="1" applyFill="1" applyBorder="1" applyAlignment="1">
      <alignment horizontal="center" vertical="center"/>
    </xf>
    <xf numFmtId="0" fontId="50" fillId="19" borderId="93" xfId="6" applyFont="1" applyFill="1" applyBorder="1" applyAlignment="1">
      <alignment horizontal="center" vertical="center"/>
    </xf>
    <xf numFmtId="0" fontId="24" fillId="19" borderId="71" xfId="0" applyFont="1" applyFill="1" applyBorder="1"/>
    <xf numFmtId="0" fontId="24" fillId="19" borderId="71" xfId="0" applyFont="1" applyFill="1" applyBorder="1" applyAlignment="1">
      <alignment wrapText="1"/>
    </xf>
    <xf numFmtId="0" fontId="4" fillId="0" borderId="0" xfId="0" applyFont="1" applyAlignment="1">
      <alignment horizontal="center" vertical="center"/>
    </xf>
    <xf numFmtId="0" fontId="4" fillId="0" borderId="0" xfId="0" applyFont="1" applyAlignment="1">
      <alignment horizontal="center"/>
    </xf>
    <xf numFmtId="41" fontId="13" fillId="0" borderId="3" xfId="2" applyFont="1" applyFill="1" applyBorder="1" applyAlignment="1">
      <alignment horizontal="center" vertical="center" wrapText="1"/>
    </xf>
    <xf numFmtId="41" fontId="13" fillId="0" borderId="6" xfId="2" applyFont="1" applyFill="1" applyBorder="1" applyAlignment="1">
      <alignment horizontal="center" vertical="center" wrapText="1"/>
    </xf>
    <xf numFmtId="41" fontId="13" fillId="0" borderId="8" xfId="2" applyFont="1" applyFill="1" applyBorder="1" applyAlignment="1">
      <alignment horizontal="center" vertical="center" wrapText="1"/>
    </xf>
    <xf numFmtId="9" fontId="14" fillId="0" borderId="3" xfId="5" applyFont="1" applyFill="1" applyBorder="1" applyAlignment="1">
      <alignment horizontal="center" vertical="center" wrapText="1"/>
    </xf>
    <xf numFmtId="9" fontId="14" fillId="0" borderId="6" xfId="5" applyFont="1" applyFill="1" applyBorder="1" applyAlignment="1">
      <alignment horizontal="center" vertical="center" wrapText="1"/>
    </xf>
    <xf numFmtId="9" fontId="14" fillId="0" borderId="8" xfId="5" applyFont="1" applyFill="1" applyBorder="1" applyAlignment="1">
      <alignment horizontal="center" vertical="center" wrapText="1"/>
    </xf>
    <xf numFmtId="41" fontId="13" fillId="0" borderId="32" xfId="2" applyFont="1" applyFill="1" applyBorder="1" applyAlignment="1">
      <alignment horizontal="center" vertical="center" wrapText="1"/>
    </xf>
    <xf numFmtId="9" fontId="13" fillId="0" borderId="1" xfId="0" applyNumberFormat="1" applyFont="1" applyBorder="1" applyAlignment="1">
      <alignment horizontal="center" vertical="center"/>
    </xf>
    <xf numFmtId="9" fontId="13" fillId="0" borderId="3" xfId="0" applyNumberFormat="1" applyFont="1" applyBorder="1" applyAlignment="1">
      <alignment horizontal="center" vertical="center"/>
    </xf>
    <xf numFmtId="9" fontId="13" fillId="0" borderId="6" xfId="0" applyNumberFormat="1" applyFont="1" applyBorder="1" applyAlignment="1">
      <alignment horizontal="center" vertical="center"/>
    </xf>
    <xf numFmtId="9" fontId="13" fillId="0" borderId="8" xfId="0" applyNumberFormat="1" applyFont="1" applyBorder="1" applyAlignment="1">
      <alignment horizontal="center" vertical="center"/>
    </xf>
    <xf numFmtId="2" fontId="13" fillId="0" borderId="3"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2" fontId="13" fillId="0" borderId="8" xfId="0" applyNumberFormat="1" applyFont="1" applyBorder="1" applyAlignment="1">
      <alignment horizontal="center" vertical="center" wrapText="1"/>
    </xf>
    <xf numFmtId="166" fontId="14" fillId="0" borderId="3" xfId="0" applyNumberFormat="1" applyFont="1" applyBorder="1" applyAlignment="1">
      <alignment horizontal="center" vertical="center" wrapText="1"/>
    </xf>
    <xf numFmtId="166" fontId="14" fillId="0" borderId="6" xfId="0" applyNumberFormat="1" applyFont="1" applyBorder="1" applyAlignment="1">
      <alignment horizontal="center" vertical="center" wrapText="1"/>
    </xf>
    <xf numFmtId="166" fontId="14" fillId="0" borderId="8" xfId="0" applyNumberFormat="1" applyFont="1" applyBorder="1" applyAlignment="1">
      <alignment horizontal="center" vertical="center" wrapText="1"/>
    </xf>
    <xf numFmtId="0" fontId="13" fillId="0" borderId="3" xfId="0" applyFont="1" applyBorder="1" applyAlignment="1">
      <alignment horizontal="center"/>
    </xf>
    <xf numFmtId="0" fontId="13" fillId="0" borderId="6" xfId="0" applyFont="1" applyBorder="1" applyAlignment="1">
      <alignment horizontal="center"/>
    </xf>
    <xf numFmtId="0" fontId="13" fillId="0" borderId="8" xfId="0" applyFont="1" applyBorder="1" applyAlignment="1">
      <alignment horizont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9" fontId="13" fillId="0" borderId="3" xfId="5" applyFont="1" applyFill="1" applyBorder="1" applyAlignment="1">
      <alignment horizontal="center" vertical="center" wrapText="1"/>
    </xf>
    <xf numFmtId="9" fontId="13" fillId="0" borderId="6" xfId="5" applyFont="1" applyFill="1" applyBorder="1" applyAlignment="1">
      <alignment horizontal="center" vertical="center" wrapText="1"/>
    </xf>
    <xf numFmtId="9" fontId="13" fillId="0" borderId="8" xfId="5" applyFont="1" applyFill="1" applyBorder="1" applyAlignment="1">
      <alignment horizontal="center" vertical="center" wrapText="1"/>
    </xf>
    <xf numFmtId="9" fontId="13" fillId="0" borderId="3" xfId="5" applyFont="1" applyBorder="1" applyAlignment="1">
      <alignment horizontal="center" vertical="center" wrapText="1"/>
    </xf>
    <xf numFmtId="9" fontId="13" fillId="0" borderId="6" xfId="5" applyFont="1" applyBorder="1" applyAlignment="1">
      <alignment horizontal="center" vertical="center" wrapText="1"/>
    </xf>
    <xf numFmtId="9" fontId="13" fillId="0" borderId="8" xfId="5" applyFont="1" applyBorder="1" applyAlignment="1">
      <alignment horizontal="center" vertical="center" wrapText="1"/>
    </xf>
    <xf numFmtId="0" fontId="14" fillId="11" borderId="3" xfId="0" applyFont="1" applyFill="1" applyBorder="1" applyAlignment="1">
      <alignment horizontal="center" vertical="center" wrapText="1"/>
    </xf>
    <xf numFmtId="0" fontId="14" fillId="11" borderId="6"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0" borderId="3" xfId="2" applyNumberFormat="1" applyFont="1" applyFill="1" applyBorder="1" applyAlignment="1">
      <alignment horizontal="center" vertical="center" wrapText="1"/>
    </xf>
    <xf numFmtId="0" fontId="14" fillId="0" borderId="6" xfId="2" applyNumberFormat="1" applyFont="1" applyFill="1" applyBorder="1" applyAlignment="1">
      <alignment horizontal="center" vertical="center" wrapText="1"/>
    </xf>
    <xf numFmtId="0" fontId="14" fillId="0" borderId="8" xfId="2" applyNumberFormat="1" applyFont="1" applyFill="1" applyBorder="1" applyAlignment="1">
      <alignment horizontal="center" vertical="center" wrapText="1"/>
    </xf>
    <xf numFmtId="41" fontId="14" fillId="0" borderId="3" xfId="2" applyFont="1" applyFill="1" applyBorder="1" applyAlignment="1">
      <alignment horizontal="center" vertical="center" wrapText="1"/>
    </xf>
    <xf numFmtId="41" fontId="14" fillId="0" borderId="6" xfId="2" applyFont="1" applyFill="1" applyBorder="1" applyAlignment="1">
      <alignment horizontal="center" vertical="center" wrapText="1"/>
    </xf>
    <xf numFmtId="41" fontId="14" fillId="0" borderId="8" xfId="2"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8" xfId="0" applyFont="1" applyBorder="1" applyAlignment="1">
      <alignment horizontal="center" vertical="center" wrapText="1"/>
    </xf>
    <xf numFmtId="14" fontId="14" fillId="0" borderId="3"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10" fontId="13" fillId="0" borderId="3" xfId="0" applyNumberFormat="1" applyFont="1" applyBorder="1" applyAlignment="1">
      <alignment horizontal="center" vertical="center" wrapText="1"/>
    </xf>
    <xf numFmtId="10" fontId="13" fillId="0" borderId="8" xfId="0" applyNumberFormat="1" applyFont="1" applyBorder="1" applyAlignment="1">
      <alignment horizontal="center" vertical="center" wrapText="1"/>
    </xf>
    <xf numFmtId="0" fontId="13" fillId="0" borderId="1" xfId="0"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4" fillId="0" borderId="53" xfId="0" applyNumberFormat="1" applyFont="1" applyBorder="1" applyAlignment="1">
      <alignment horizontal="center" vertical="center"/>
    </xf>
    <xf numFmtId="49" fontId="14" fillId="0" borderId="56" xfId="0" applyNumberFormat="1" applyFont="1" applyBorder="1" applyAlignment="1">
      <alignment horizontal="center" vertical="center"/>
    </xf>
    <xf numFmtId="49" fontId="14" fillId="0" borderId="59" xfId="0" applyNumberFormat="1" applyFont="1" applyBorder="1" applyAlignment="1">
      <alignment horizontal="center" vertical="center"/>
    </xf>
    <xf numFmtId="0" fontId="13" fillId="0" borderId="3"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60" xfId="0" applyFont="1" applyBorder="1" applyAlignment="1">
      <alignment horizontal="center" vertical="center" wrapText="1"/>
    </xf>
    <xf numFmtId="9" fontId="13" fillId="0" borderId="61" xfId="0" applyNumberFormat="1" applyFont="1" applyBorder="1" applyAlignment="1">
      <alignment horizontal="center" vertical="center" wrapText="1"/>
    </xf>
    <xf numFmtId="0" fontId="13" fillId="0" borderId="65" xfId="0" applyFont="1" applyBorder="1" applyAlignment="1">
      <alignment horizontal="center" vertical="center" wrapText="1"/>
    </xf>
    <xf numFmtId="0" fontId="13" fillId="0" borderId="69" xfId="0" applyFont="1" applyBorder="1" applyAlignment="1">
      <alignment horizontal="center" vertical="center" wrapText="1"/>
    </xf>
    <xf numFmtId="9" fontId="13" fillId="0" borderId="62" xfId="0" applyNumberFormat="1" applyFont="1" applyBorder="1" applyAlignment="1">
      <alignment horizontal="center" vertical="center" wrapText="1"/>
    </xf>
    <xf numFmtId="9" fontId="13" fillId="0" borderId="66" xfId="0" applyNumberFormat="1" applyFont="1" applyBorder="1" applyAlignment="1">
      <alignment horizontal="center" vertical="center" wrapText="1"/>
    </xf>
    <xf numFmtId="9" fontId="13" fillId="0" borderId="70" xfId="0" applyNumberFormat="1" applyFont="1" applyBorder="1" applyAlignment="1">
      <alignment horizontal="center" vertical="center" wrapText="1"/>
    </xf>
    <xf numFmtId="0" fontId="13" fillId="0" borderId="62"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70" xfId="0" applyFont="1" applyBorder="1" applyAlignment="1">
      <alignment horizontal="center" vertical="center" wrapText="1"/>
    </xf>
    <xf numFmtId="10" fontId="13" fillId="0" borderId="1" xfId="0" applyNumberFormat="1" applyFont="1" applyBorder="1" applyAlignment="1">
      <alignment horizontal="center" vertical="center" wrapText="1"/>
    </xf>
    <xf numFmtId="0" fontId="13" fillId="0" borderId="3" xfId="0" applyFont="1" applyBorder="1" applyAlignment="1">
      <alignment horizontal="center" vertical="center"/>
    </xf>
    <xf numFmtId="0" fontId="13" fillId="0" borderId="6" xfId="0" applyFont="1" applyBorder="1" applyAlignment="1">
      <alignment horizontal="center" vertical="center"/>
    </xf>
    <xf numFmtId="0" fontId="13" fillId="0" borderId="52"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4" fillId="0" borderId="53"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39" xfId="0" applyFont="1" applyBorder="1" applyAlignment="1">
      <alignment horizontal="center" vertical="center"/>
    </xf>
    <xf numFmtId="0" fontId="14" fillId="0" borderId="43"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wrapText="1"/>
    </xf>
    <xf numFmtId="9" fontId="14" fillId="0" borderId="37" xfId="0" applyNumberFormat="1" applyFont="1" applyBorder="1" applyAlignment="1">
      <alignment horizontal="center" vertical="center" wrapText="1"/>
    </xf>
    <xf numFmtId="0" fontId="14" fillId="0" borderId="37" xfId="0" applyFont="1" applyBorder="1" applyAlignment="1">
      <alignment horizontal="center" vertical="center" wrapText="1"/>
    </xf>
    <xf numFmtId="9" fontId="14" fillId="0" borderId="39" xfId="0" applyNumberFormat="1" applyFont="1" applyBorder="1" applyAlignment="1">
      <alignment horizontal="center" vertical="center" wrapText="1"/>
    </xf>
    <xf numFmtId="0" fontId="14" fillId="0" borderId="43" xfId="0" applyFont="1" applyBorder="1" applyAlignment="1">
      <alignment horizontal="center" vertical="center" wrapText="1"/>
    </xf>
    <xf numFmtId="9" fontId="14" fillId="0" borderId="39" xfId="5" applyFont="1" applyBorder="1" applyAlignment="1">
      <alignment horizontal="center" vertical="center" wrapText="1"/>
    </xf>
    <xf numFmtId="9" fontId="14" fillId="0" borderId="43" xfId="5" applyFont="1" applyBorder="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left"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10" fontId="14" fillId="0" borderId="39" xfId="0" applyNumberFormat="1" applyFont="1" applyBorder="1" applyAlignment="1">
      <alignment horizontal="center" vertical="center" wrapText="1"/>
    </xf>
    <xf numFmtId="10" fontId="14" fillId="0" borderId="43" xfId="0" applyNumberFormat="1" applyFont="1" applyBorder="1" applyAlignment="1">
      <alignment horizontal="center" vertical="center" wrapText="1"/>
    </xf>
    <xf numFmtId="10" fontId="14" fillId="0" borderId="36" xfId="0" applyNumberFormat="1" applyFont="1" applyBorder="1" applyAlignment="1">
      <alignment horizontal="center" vertical="center" wrapText="1"/>
    </xf>
    <xf numFmtId="9" fontId="14" fillId="0" borderId="36" xfId="5" applyFont="1" applyBorder="1" applyAlignment="1">
      <alignment horizontal="center" vertical="center" wrapText="1"/>
    </xf>
    <xf numFmtId="9" fontId="13" fillId="0" borderId="3"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10" fontId="13" fillId="0" borderId="6"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0" fontId="13" fillId="0" borderId="1" xfId="2" applyNumberFormat="1" applyFont="1" applyFill="1" applyBorder="1" applyAlignment="1">
      <alignment horizontal="center" vertical="center" wrapText="1"/>
    </xf>
    <xf numFmtId="41" fontId="13" fillId="0" borderId="1" xfId="2" applyFont="1" applyFill="1" applyBorder="1" applyAlignment="1">
      <alignment horizontal="center" vertical="center" wrapText="1"/>
    </xf>
    <xf numFmtId="9" fontId="13" fillId="0" borderId="1" xfId="5" applyFont="1" applyFill="1" applyBorder="1" applyAlignment="1">
      <alignment horizontal="center" vertical="center" wrapText="1"/>
    </xf>
    <xf numFmtId="10" fontId="13" fillId="0" borderId="1" xfId="5" applyNumberFormat="1" applyFont="1" applyFill="1" applyBorder="1" applyAlignment="1">
      <alignment horizontal="center" vertical="center" wrapText="1"/>
    </xf>
    <xf numFmtId="164" fontId="13" fillId="0" borderId="1" xfId="3" applyNumberFormat="1"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6" xfId="5" applyNumberFormat="1" applyFont="1" applyFill="1" applyBorder="1" applyAlignment="1">
      <alignment horizontal="center" vertical="center" wrapText="1"/>
    </xf>
    <xf numFmtId="0" fontId="13" fillId="0" borderId="8" xfId="5" applyNumberFormat="1" applyFont="1" applyFill="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4" fillId="0" borderId="32" xfId="0" applyFont="1" applyBorder="1" applyAlignment="1">
      <alignment horizontal="center" vertical="center" wrapText="1"/>
    </xf>
    <xf numFmtId="9" fontId="14" fillId="0" borderId="1" xfId="0" applyNumberFormat="1" applyFont="1" applyBorder="1" applyAlignment="1">
      <alignment horizontal="center" vertical="center"/>
    </xf>
    <xf numFmtId="10" fontId="14" fillId="0" borderId="3" xfId="0" applyNumberFormat="1" applyFont="1" applyBorder="1" applyAlignment="1">
      <alignment horizontal="center" vertical="center"/>
    </xf>
    <xf numFmtId="10" fontId="14" fillId="0" borderId="8" xfId="0" applyNumberFormat="1" applyFont="1" applyBorder="1" applyAlignment="1">
      <alignment horizontal="center" vertical="center"/>
    </xf>
    <xf numFmtId="9" fontId="14" fillId="0" borderId="3" xfId="0" applyNumberFormat="1" applyFont="1" applyBorder="1" applyAlignment="1">
      <alignment horizontal="center" vertical="center"/>
    </xf>
    <xf numFmtId="9" fontId="14" fillId="0" borderId="8" xfId="0" applyNumberFormat="1" applyFont="1" applyBorder="1" applyAlignment="1">
      <alignment horizontal="center" vertical="center"/>
    </xf>
    <xf numFmtId="9" fontId="14" fillId="0" borderId="3" xfId="0" applyNumberFormat="1" applyFont="1" applyBorder="1" applyAlignment="1">
      <alignment horizontal="center" vertical="center" wrapText="1"/>
    </xf>
    <xf numFmtId="9" fontId="14" fillId="0" borderId="8"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8" xfId="0" applyFont="1" applyBorder="1" applyAlignment="1">
      <alignment horizontal="center" vertical="center"/>
    </xf>
    <xf numFmtId="0" fontId="14" fillId="0" borderId="32" xfId="0" applyFont="1" applyBorder="1" applyAlignment="1">
      <alignment horizontal="center" vertical="center"/>
    </xf>
    <xf numFmtId="166" fontId="13" fillId="0" borderId="18" xfId="0" applyNumberFormat="1" applyFont="1" applyBorder="1" applyAlignment="1">
      <alignment horizontal="center" vertical="center" wrapText="1"/>
    </xf>
    <xf numFmtId="166" fontId="13" fillId="0" borderId="15" xfId="0" applyNumberFormat="1" applyFont="1" applyBorder="1" applyAlignment="1">
      <alignment horizontal="center" vertical="center" wrapText="1"/>
    </xf>
    <xf numFmtId="166" fontId="13" fillId="0" borderId="17" xfId="0" applyNumberFormat="1" applyFont="1" applyBorder="1" applyAlignment="1">
      <alignment horizontal="center" vertical="center" wrapText="1"/>
    </xf>
    <xf numFmtId="166" fontId="13" fillId="0" borderId="26" xfId="0" applyNumberFormat="1" applyFont="1" applyBorder="1" applyAlignment="1">
      <alignment horizontal="center" vertical="center" wrapText="1"/>
    </xf>
    <xf numFmtId="166" fontId="13" fillId="0" borderId="28" xfId="0" applyNumberFormat="1" applyFont="1" applyBorder="1" applyAlignment="1">
      <alignment horizontal="center" vertical="center" wrapText="1"/>
    </xf>
    <xf numFmtId="166" fontId="13" fillId="0" borderId="31" xfId="0" applyNumberFormat="1" applyFont="1" applyBorder="1" applyAlignment="1">
      <alignment horizontal="center" vertical="center" wrapText="1"/>
    </xf>
    <xf numFmtId="0" fontId="13" fillId="0" borderId="24" xfId="0" applyFont="1" applyBorder="1" applyAlignment="1">
      <alignment horizontal="center"/>
    </xf>
    <xf numFmtId="164" fontId="13" fillId="0" borderId="1" xfId="1" applyNumberFormat="1" applyFont="1" applyFill="1" applyBorder="1" applyAlignment="1">
      <alignment horizontal="center" vertical="center"/>
    </xf>
    <xf numFmtId="164" fontId="13" fillId="0" borderId="3" xfId="1" applyNumberFormat="1" applyFont="1" applyBorder="1" applyAlignment="1">
      <alignment horizontal="center" vertical="center"/>
    </xf>
    <xf numFmtId="164" fontId="13" fillId="0" borderId="6" xfId="1" applyNumberFormat="1" applyFont="1" applyBorder="1" applyAlignment="1">
      <alignment horizontal="center" vertical="center"/>
    </xf>
    <xf numFmtId="9" fontId="13" fillId="0" borderId="3" xfId="5" applyFont="1" applyBorder="1" applyAlignment="1">
      <alignment horizontal="center" vertical="center"/>
    </xf>
    <xf numFmtId="9" fontId="13" fillId="0" borderId="6" xfId="5" applyFont="1" applyBorder="1" applyAlignment="1">
      <alignment horizontal="center" vertical="center"/>
    </xf>
    <xf numFmtId="167" fontId="13" fillId="0" borderId="3" xfId="1" applyNumberFormat="1" applyFont="1" applyBorder="1" applyAlignment="1">
      <alignment horizontal="center" vertical="center" wrapText="1"/>
    </xf>
    <xf numFmtId="167" fontId="13" fillId="0" borderId="6" xfId="1" applyNumberFormat="1" applyFont="1" applyBorder="1" applyAlignment="1">
      <alignment horizontal="center" vertical="center" wrapText="1"/>
    </xf>
    <xf numFmtId="10" fontId="13" fillId="0" borderId="24" xfId="0" applyNumberFormat="1" applyFont="1" applyBorder="1" applyAlignment="1">
      <alignment horizontal="center" vertical="center"/>
    </xf>
    <xf numFmtId="10" fontId="13" fillId="0" borderId="6" xfId="0" applyNumberFormat="1" applyFont="1" applyBorder="1" applyAlignment="1">
      <alignment horizontal="center" vertical="center"/>
    </xf>
    <xf numFmtId="10" fontId="13" fillId="0" borderId="29" xfId="0" applyNumberFormat="1" applyFont="1" applyBorder="1" applyAlignment="1">
      <alignment horizontal="center" vertical="center"/>
    </xf>
    <xf numFmtId="0" fontId="13" fillId="0" borderId="24" xfId="0" applyFont="1" applyBorder="1" applyAlignment="1">
      <alignment horizontal="center" vertical="center"/>
    </xf>
    <xf numFmtId="14" fontId="13" fillId="0" borderId="25" xfId="0" applyNumberFormat="1" applyFont="1" applyBorder="1" applyAlignment="1">
      <alignment horizontal="center" vertical="center" wrapText="1"/>
    </xf>
    <xf numFmtId="14" fontId="13" fillId="0" borderId="27" xfId="0" applyNumberFormat="1" applyFont="1" applyBorder="1" applyAlignment="1">
      <alignment horizontal="center" vertical="center" wrapText="1"/>
    </xf>
    <xf numFmtId="14" fontId="13" fillId="0" borderId="30" xfId="0" applyNumberFormat="1" applyFont="1" applyBorder="1" applyAlignment="1">
      <alignment horizontal="center" vertical="center" wrapText="1"/>
    </xf>
    <xf numFmtId="14" fontId="13" fillId="0" borderId="18" xfId="0" applyNumberFormat="1" applyFont="1" applyBorder="1" applyAlignment="1">
      <alignment horizontal="center" vertical="center" wrapText="1"/>
    </xf>
    <xf numFmtId="14" fontId="13" fillId="0" borderId="15" xfId="0" applyNumberFormat="1" applyFont="1" applyBorder="1" applyAlignment="1">
      <alignment horizontal="center" vertical="center" wrapText="1"/>
    </xf>
    <xf numFmtId="14" fontId="13" fillId="0" borderId="17" xfId="0" applyNumberFormat="1" applyFont="1" applyBorder="1" applyAlignment="1">
      <alignment horizontal="center" vertical="center" wrapText="1"/>
    </xf>
    <xf numFmtId="0" fontId="13" fillId="0" borderId="18" xfId="0" applyFont="1" applyBorder="1" applyAlignment="1">
      <alignment horizontal="center"/>
    </xf>
    <xf numFmtId="0" fontId="13" fillId="0" borderId="19" xfId="0" applyFont="1" applyBorder="1" applyAlignment="1">
      <alignment horizontal="center"/>
    </xf>
    <xf numFmtId="0" fontId="13" fillId="0" borderId="23" xfId="0" applyFont="1" applyBorder="1" applyAlignment="1">
      <alignment horizontal="center" vertical="center" wrapText="1"/>
    </xf>
    <xf numFmtId="0" fontId="13" fillId="0" borderId="29" xfId="0" applyFont="1" applyBorder="1" applyAlignment="1">
      <alignment horizontal="center" vertical="center" wrapText="1"/>
    </xf>
    <xf numFmtId="9" fontId="13" fillId="0" borderId="24" xfId="0" applyNumberFormat="1" applyFont="1" applyBorder="1" applyAlignment="1">
      <alignment horizontal="center" vertical="center" wrapText="1"/>
    </xf>
    <xf numFmtId="0" fontId="13" fillId="0" borderId="24" xfId="0" applyFont="1" applyBorder="1" applyAlignment="1">
      <alignment horizontal="left" vertical="center" wrapText="1"/>
    </xf>
    <xf numFmtId="0" fontId="13" fillId="0" borderId="6" xfId="0" applyFont="1" applyBorder="1" applyAlignment="1">
      <alignment horizontal="left" vertical="center" wrapText="1"/>
    </xf>
    <xf numFmtId="0" fontId="13" fillId="11" borderId="24" xfId="0" applyFont="1" applyFill="1" applyBorder="1" applyAlignment="1">
      <alignment horizontal="center" vertical="center" wrapText="1"/>
    </xf>
    <xf numFmtId="0" fontId="13" fillId="11" borderId="6"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3" borderId="24"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8" xfId="0" applyFont="1" applyFill="1" applyBorder="1" applyAlignment="1">
      <alignment horizontal="center" vertical="center"/>
    </xf>
    <xf numFmtId="14" fontId="13" fillId="0" borderId="19" xfId="0" applyNumberFormat="1" applyFont="1" applyBorder="1" applyAlignment="1">
      <alignment horizontal="center" vertical="center" wrapText="1"/>
    </xf>
    <xf numFmtId="166" fontId="13" fillId="0" borderId="19" xfId="0" applyNumberFormat="1" applyFont="1" applyBorder="1" applyAlignment="1">
      <alignment horizontal="center" vertical="center" wrapText="1"/>
    </xf>
    <xf numFmtId="0" fontId="13" fillId="11" borderId="18" xfId="0" applyFont="1" applyFill="1" applyBorder="1" applyAlignment="1">
      <alignment horizontal="center" vertical="center" wrapText="1"/>
    </xf>
    <xf numFmtId="0" fontId="13" fillId="11" borderId="19" xfId="0" applyFont="1" applyFill="1" applyBorder="1" applyAlignment="1">
      <alignment horizontal="center" vertical="center" wrapText="1"/>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10" fontId="13" fillId="0" borderId="18" xfId="0" applyNumberFormat="1" applyFont="1" applyBorder="1" applyAlignment="1">
      <alignment horizontal="center" vertical="center"/>
    </xf>
    <xf numFmtId="10" fontId="13" fillId="0" borderId="19" xfId="0" applyNumberFormat="1" applyFont="1" applyBorder="1" applyAlignment="1">
      <alignment horizontal="center" vertical="center"/>
    </xf>
    <xf numFmtId="41" fontId="13" fillId="0" borderId="18" xfId="2" applyFont="1" applyFill="1" applyBorder="1" applyAlignment="1">
      <alignment horizontal="center" vertical="center" wrapText="1"/>
    </xf>
    <xf numFmtId="41" fontId="13" fillId="0" borderId="19" xfId="2" applyFont="1" applyFill="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3" xfId="0" applyFont="1" applyBorder="1" applyAlignment="1">
      <alignment horizontal="center" vertical="center" wrapText="1"/>
    </xf>
    <xf numFmtId="9" fontId="13" fillId="0" borderId="18" xfId="0" applyNumberFormat="1" applyFont="1" applyBorder="1" applyAlignment="1">
      <alignment horizontal="center" vertical="center"/>
    </xf>
    <xf numFmtId="9" fontId="13" fillId="0" borderId="19" xfId="0" applyNumberFormat="1" applyFont="1" applyBorder="1" applyAlignment="1">
      <alignment horizontal="center" vertical="center"/>
    </xf>
    <xf numFmtId="0" fontId="13" fillId="0" borderId="22"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13" xfId="0" applyFont="1" applyBorder="1" applyAlignment="1">
      <alignment horizontal="center" vertical="center"/>
    </xf>
    <xf numFmtId="9" fontId="13" fillId="0" borderId="18" xfId="5" applyFont="1" applyBorder="1" applyAlignment="1">
      <alignment horizontal="center" vertical="center"/>
    </xf>
    <xf numFmtId="9" fontId="13" fillId="0" borderId="19" xfId="5" applyFont="1" applyBorder="1" applyAlignment="1">
      <alignment horizontal="center" vertical="center"/>
    </xf>
    <xf numFmtId="9" fontId="13" fillId="0" borderId="18" xfId="0" applyNumberFormat="1" applyFont="1" applyBorder="1" applyAlignment="1">
      <alignment horizontal="center" vertical="center" wrapText="1"/>
    </xf>
    <xf numFmtId="9" fontId="13" fillId="0" borderId="19" xfId="0" applyNumberFormat="1" applyFont="1" applyBorder="1" applyAlignment="1">
      <alignment horizontal="center" vertical="center" wrapText="1"/>
    </xf>
    <xf numFmtId="0" fontId="13" fillId="0" borderId="18" xfId="0" applyFont="1" applyBorder="1" applyAlignment="1">
      <alignment horizontal="left" vertical="center" wrapText="1"/>
    </xf>
    <xf numFmtId="0" fontId="13" fillId="0" borderId="19" xfId="0" applyFont="1" applyBorder="1" applyAlignment="1">
      <alignment horizontal="left" vertical="center" wrapText="1"/>
    </xf>
    <xf numFmtId="0" fontId="11" fillId="11" borderId="13" xfId="0" applyFont="1" applyFill="1" applyBorder="1" applyAlignment="1">
      <alignment horizontal="center" vertical="center" wrapText="1"/>
    </xf>
    <xf numFmtId="9" fontId="13" fillId="3" borderId="13" xfId="5" applyFont="1" applyFill="1" applyBorder="1" applyAlignment="1">
      <alignment horizontal="center" vertical="center" wrapText="1"/>
    </xf>
    <xf numFmtId="9" fontId="13" fillId="0" borderId="11" xfId="5" applyFont="1" applyFill="1" applyBorder="1" applyAlignment="1">
      <alignment horizontal="center" vertical="center"/>
    </xf>
    <xf numFmtId="9" fontId="13" fillId="0" borderId="19" xfId="5" applyFont="1" applyFill="1" applyBorder="1" applyAlignment="1">
      <alignment horizontal="center" vertical="center"/>
    </xf>
    <xf numFmtId="10" fontId="13" fillId="0" borderId="11" xfId="5" applyNumberFormat="1" applyFont="1" applyFill="1" applyBorder="1" applyAlignment="1">
      <alignment horizontal="center" vertical="center"/>
    </xf>
    <xf numFmtId="10" fontId="13" fillId="0" borderId="17" xfId="5" applyNumberFormat="1" applyFont="1" applyFill="1" applyBorder="1" applyAlignment="1">
      <alignment horizontal="center" vertical="center"/>
    </xf>
    <xf numFmtId="14" fontId="13" fillId="0" borderId="13" xfId="0" applyNumberFormat="1" applyFont="1" applyBorder="1" applyAlignment="1">
      <alignment horizontal="center" vertical="center" wrapText="1"/>
    </xf>
    <xf numFmtId="9" fontId="13" fillId="3" borderId="13" xfId="5" applyFont="1" applyFill="1" applyBorder="1" applyAlignment="1">
      <alignment horizontal="center" vertical="center"/>
    </xf>
    <xf numFmtId="9" fontId="13" fillId="0" borderId="17" xfId="5" applyFont="1" applyFill="1" applyBorder="1" applyAlignment="1">
      <alignment horizontal="center" vertical="center"/>
    </xf>
    <xf numFmtId="0" fontId="13" fillId="0" borderId="10" xfId="0" applyFont="1" applyBorder="1" applyAlignment="1">
      <alignment horizontal="center" vertical="center" wrapText="1"/>
    </xf>
    <xf numFmtId="0" fontId="13" fillId="0" borderId="14" xfId="0" applyFont="1" applyBorder="1" applyAlignment="1">
      <alignment horizontal="center" vertical="center" wrapText="1"/>
    </xf>
    <xf numFmtId="9" fontId="13" fillId="0" borderId="11" xfId="0" applyNumberFormat="1" applyFont="1" applyBorder="1" applyAlignment="1">
      <alignment horizontal="center" vertical="center"/>
    </xf>
    <xf numFmtId="9" fontId="13" fillId="0" borderId="15" xfId="0" applyNumberFormat="1" applyFont="1" applyBorder="1" applyAlignment="1">
      <alignment horizontal="center" vertical="center"/>
    </xf>
    <xf numFmtId="9" fontId="13" fillId="0" borderId="11" xfId="5" applyFont="1" applyBorder="1" applyAlignment="1">
      <alignment horizontal="center" vertical="center"/>
    </xf>
    <xf numFmtId="9" fontId="13" fillId="0" borderId="15" xfId="5" applyFont="1" applyBorder="1" applyAlignment="1">
      <alignment horizontal="center" vertical="center"/>
    </xf>
    <xf numFmtId="9" fontId="13" fillId="0" borderId="12" xfId="0" applyNumberFormat="1" applyFont="1" applyBorder="1" applyAlignment="1">
      <alignment horizontal="center" vertical="center" wrapText="1"/>
    </xf>
    <xf numFmtId="9" fontId="13" fillId="0" borderId="16" xfId="0" applyNumberFormat="1" applyFont="1" applyBorder="1" applyAlignment="1">
      <alignment horizontal="center" vertical="center" wrapText="1"/>
    </xf>
    <xf numFmtId="166" fontId="13" fillId="0" borderId="3" xfId="0" applyNumberFormat="1" applyFont="1" applyBorder="1" applyAlignment="1">
      <alignment horizontal="left" vertical="center" wrapText="1"/>
    </xf>
    <xf numFmtId="166" fontId="13" fillId="0" borderId="6" xfId="0" applyNumberFormat="1" applyFont="1" applyBorder="1" applyAlignment="1">
      <alignment horizontal="left" vertical="center" wrapText="1"/>
    </xf>
    <xf numFmtId="166" fontId="13" fillId="0" borderId="8" xfId="0" applyNumberFormat="1" applyFont="1" applyBorder="1" applyAlignment="1">
      <alignment horizontal="left"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9" fontId="12" fillId="0" borderId="3" xfId="5" applyFont="1" applyFill="1" applyBorder="1" applyAlignment="1">
      <alignment horizontal="center" vertical="center" wrapText="1"/>
    </xf>
    <xf numFmtId="9" fontId="12" fillId="0" borderId="6" xfId="5" applyFont="1" applyFill="1" applyBorder="1" applyAlignment="1">
      <alignment horizontal="center" vertical="center" wrapText="1"/>
    </xf>
    <xf numFmtId="0" fontId="13" fillId="3" borderId="3" xfId="2" applyNumberFormat="1" applyFont="1" applyFill="1" applyBorder="1" applyAlignment="1">
      <alignment horizontal="center" vertical="center" wrapText="1"/>
    </xf>
    <xf numFmtId="0" fontId="13" fillId="3" borderId="6" xfId="2" applyNumberFormat="1" applyFont="1" applyFill="1" applyBorder="1" applyAlignment="1">
      <alignment horizontal="center" vertical="center" wrapText="1"/>
    </xf>
    <xf numFmtId="0" fontId="13" fillId="3" borderId="8" xfId="2" applyNumberFormat="1" applyFont="1" applyFill="1" applyBorder="1" applyAlignment="1">
      <alignment horizontal="center" vertical="center" wrapText="1"/>
    </xf>
    <xf numFmtId="0" fontId="13" fillId="0" borderId="3" xfId="2" applyNumberFormat="1" applyFont="1" applyFill="1" applyBorder="1" applyAlignment="1">
      <alignment horizontal="center" vertical="center" wrapText="1"/>
    </xf>
    <xf numFmtId="0" fontId="13" fillId="0" borderId="6" xfId="2" applyNumberFormat="1" applyFont="1" applyFill="1" applyBorder="1" applyAlignment="1">
      <alignment horizontal="center" vertical="center" wrapText="1"/>
    </xf>
    <xf numFmtId="0" fontId="13" fillId="0" borderId="8" xfId="2" applyNumberFormat="1" applyFont="1" applyFill="1" applyBorder="1" applyAlignment="1">
      <alignment horizontal="center" vertical="center" wrapText="1"/>
    </xf>
    <xf numFmtId="10" fontId="13" fillId="0" borderId="3" xfId="5" applyNumberFormat="1" applyFont="1" applyFill="1" applyBorder="1" applyAlignment="1">
      <alignment horizontal="center" vertical="center" wrapText="1"/>
    </xf>
    <xf numFmtId="10" fontId="13" fillId="0" borderId="6" xfId="5" applyNumberFormat="1" applyFont="1" applyFill="1" applyBorder="1" applyAlignment="1">
      <alignment horizontal="center" vertical="center" wrapText="1"/>
    </xf>
    <xf numFmtId="10" fontId="13" fillId="0" borderId="8" xfId="5" applyNumberFormat="1" applyFont="1" applyFill="1" applyBorder="1" applyAlignment="1">
      <alignment horizontal="center" vertical="center" wrapText="1"/>
    </xf>
    <xf numFmtId="14" fontId="13" fillId="0" borderId="3" xfId="0" applyNumberFormat="1" applyFont="1" applyBorder="1" applyAlignment="1">
      <alignment horizontal="center" vertical="center" wrapText="1"/>
    </xf>
    <xf numFmtId="14" fontId="13" fillId="0" borderId="6" xfId="0" applyNumberFormat="1" applyFont="1" applyBorder="1" applyAlignment="1">
      <alignment horizontal="center" vertical="center" wrapText="1"/>
    </xf>
    <xf numFmtId="14" fontId="13"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10" fontId="12" fillId="0" borderId="3" xfId="5" applyNumberFormat="1" applyFont="1" applyFill="1" applyBorder="1" applyAlignment="1">
      <alignment horizontal="center" vertical="center" wrapText="1"/>
    </xf>
    <xf numFmtId="10" fontId="12" fillId="0" borderId="6" xfId="5" applyNumberFormat="1" applyFont="1" applyFill="1" applyBorder="1" applyAlignment="1">
      <alignment horizontal="center" vertical="center" wrapText="1"/>
    </xf>
    <xf numFmtId="10" fontId="12" fillId="0" borderId="8" xfId="5" applyNumberFormat="1"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1" fillId="11" borderId="8" xfId="0" applyFont="1" applyFill="1" applyBorder="1" applyAlignment="1">
      <alignment horizontal="center" vertical="center" wrapText="1"/>
    </xf>
    <xf numFmtId="166" fontId="13" fillId="0" borderId="3" xfId="0" applyNumberFormat="1" applyFont="1" applyBorder="1" applyAlignment="1">
      <alignment horizontal="center" vertical="center" wrapText="1"/>
    </xf>
    <xf numFmtId="166" fontId="13" fillId="0" borderId="8" xfId="0" applyNumberFormat="1" applyFont="1" applyBorder="1" applyAlignment="1">
      <alignment horizontal="center" vertical="center" wrapText="1"/>
    </xf>
    <xf numFmtId="10" fontId="13" fillId="0" borderId="3" xfId="2" applyNumberFormat="1" applyFont="1" applyFill="1" applyBorder="1" applyAlignment="1">
      <alignment horizontal="center" vertical="center" wrapText="1"/>
    </xf>
    <xf numFmtId="10" fontId="13" fillId="0" borderId="8" xfId="2" applyNumberFormat="1" applyFont="1" applyFill="1" applyBorder="1" applyAlignment="1">
      <alignment horizontal="center" vertical="center" wrapText="1"/>
    </xf>
    <xf numFmtId="164" fontId="13" fillId="0" borderId="3" xfId="4" applyNumberFormat="1" applyFont="1" applyFill="1" applyBorder="1" applyAlignment="1">
      <alignment horizontal="center" vertical="center" wrapText="1"/>
    </xf>
    <xf numFmtId="164" fontId="13" fillId="0" borderId="8" xfId="4" applyNumberFormat="1" applyFont="1" applyFill="1" applyBorder="1" applyAlignment="1">
      <alignment horizontal="center" vertical="center" wrapText="1"/>
    </xf>
    <xf numFmtId="9" fontId="12" fillId="0" borderId="8" xfId="5" applyFont="1" applyFill="1" applyBorder="1" applyAlignment="1">
      <alignment horizontal="center" vertical="center" wrapText="1"/>
    </xf>
    <xf numFmtId="164" fontId="13" fillId="3" borderId="3" xfId="1" applyNumberFormat="1" applyFont="1" applyFill="1" applyBorder="1" applyAlignment="1">
      <alignment horizontal="center" vertical="center" wrapText="1"/>
    </xf>
    <xf numFmtId="164" fontId="13" fillId="3" borderId="8" xfId="1" applyNumberFormat="1" applyFont="1" applyFill="1" applyBorder="1" applyAlignment="1">
      <alignment horizontal="center" vertical="center" wrapText="1"/>
    </xf>
    <xf numFmtId="0" fontId="13" fillId="0" borderId="3" xfId="0" applyFont="1" applyBorder="1" applyAlignment="1">
      <alignment vertical="center" wrapText="1"/>
    </xf>
    <xf numFmtId="0" fontId="13" fillId="0" borderId="8" xfId="0" applyFont="1" applyBorder="1" applyAlignment="1">
      <alignment vertical="center" wrapText="1"/>
    </xf>
    <xf numFmtId="0" fontId="12" fillId="0" borderId="3" xfId="0" applyFont="1" applyBorder="1" applyAlignment="1">
      <alignment vertical="center" wrapText="1"/>
    </xf>
    <xf numFmtId="0" fontId="12" fillId="0" borderId="8" xfId="0" applyFont="1" applyBorder="1" applyAlignment="1">
      <alignment vertical="center" wrapText="1"/>
    </xf>
    <xf numFmtId="9" fontId="12" fillId="0" borderId="1" xfId="5" applyFont="1" applyFill="1" applyBorder="1" applyAlignment="1">
      <alignment horizontal="center" vertical="center" wrapText="1"/>
    </xf>
    <xf numFmtId="0" fontId="31" fillId="0" borderId="87" xfId="0" applyFont="1" applyBorder="1" applyAlignment="1">
      <alignment horizontal="center" vertical="center" wrapText="1"/>
    </xf>
    <xf numFmtId="0" fontId="31" fillId="0" borderId="82" xfId="0" applyFont="1" applyBorder="1" applyAlignment="1">
      <alignment horizontal="center" vertical="center" wrapText="1"/>
    </xf>
    <xf numFmtId="0" fontId="30" fillId="14" borderId="87" xfId="0" applyFont="1" applyFill="1" applyBorder="1" applyAlignment="1">
      <alignment horizontal="center" vertical="center" wrapText="1"/>
    </xf>
    <xf numFmtId="0" fontId="30" fillId="14" borderId="82" xfId="0" applyFont="1" applyFill="1" applyBorder="1" applyAlignment="1">
      <alignment horizontal="center" vertical="center" wrapText="1"/>
    </xf>
    <xf numFmtId="14" fontId="31" fillId="0" borderId="87" xfId="0" applyNumberFormat="1" applyFont="1" applyBorder="1" applyAlignment="1">
      <alignment horizontal="center" vertical="center" wrapText="1"/>
    </xf>
    <xf numFmtId="14" fontId="31" fillId="0" borderId="82" xfId="0" applyNumberFormat="1" applyFont="1" applyBorder="1" applyAlignment="1">
      <alignment horizontal="center" vertical="center" wrapText="1"/>
    </xf>
    <xf numFmtId="0" fontId="32" fillId="0" borderId="87" xfId="0" applyFont="1" applyBorder="1" applyAlignment="1">
      <alignment horizontal="center" vertical="center" wrapText="1"/>
    </xf>
    <xf numFmtId="0" fontId="32" fillId="0" borderId="82" xfId="0" applyFont="1" applyBorder="1" applyAlignment="1">
      <alignment horizontal="center" vertical="center" wrapText="1"/>
    </xf>
    <xf numFmtId="0" fontId="33" fillId="0" borderId="87" xfId="0" applyFont="1" applyBorder="1" applyAlignment="1">
      <alignment vertical="center" wrapText="1"/>
    </xf>
    <xf numFmtId="0" fontId="33" fillId="0" borderId="82" xfId="0" applyFont="1" applyBorder="1" applyAlignment="1">
      <alignment vertical="center" wrapText="1"/>
    </xf>
    <xf numFmtId="0" fontId="28" fillId="18" borderId="87" xfId="0" applyFont="1" applyFill="1" applyBorder="1" applyAlignment="1">
      <alignment horizontal="center" vertical="center" wrapText="1"/>
    </xf>
    <xf numFmtId="0" fontId="28" fillId="18" borderId="80" xfId="0" applyFont="1" applyFill="1" applyBorder="1" applyAlignment="1">
      <alignment horizontal="center" vertical="center" wrapText="1"/>
    </xf>
    <xf numFmtId="0" fontId="28" fillId="18" borderId="75" xfId="0" applyFont="1" applyFill="1" applyBorder="1" applyAlignment="1">
      <alignment horizontal="center" vertical="center" wrapText="1"/>
    </xf>
    <xf numFmtId="0" fontId="28" fillId="18" borderId="77" xfId="0" applyFont="1" applyFill="1" applyBorder="1" applyAlignment="1">
      <alignment horizontal="center" vertical="center" wrapText="1"/>
    </xf>
    <xf numFmtId="0" fontId="28" fillId="18" borderId="76" xfId="0" applyFont="1" applyFill="1" applyBorder="1" applyAlignment="1">
      <alignment horizontal="center" vertical="center" wrapText="1"/>
    </xf>
    <xf numFmtId="0" fontId="2" fillId="19" borderId="71" xfId="0" applyFont="1" applyFill="1" applyBorder="1" applyAlignment="1">
      <alignment horizontal="center" vertical="center"/>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2" fillId="20" borderId="71" xfId="0" applyFont="1" applyFill="1" applyBorder="1" applyAlignment="1">
      <alignment horizontal="center" vertical="center" wrapText="1"/>
    </xf>
    <xf numFmtId="0" fontId="2" fillId="16" borderId="71" xfId="0" applyFont="1" applyFill="1" applyBorder="1" applyAlignment="1">
      <alignment horizontal="center" vertical="center"/>
    </xf>
    <xf numFmtId="0" fontId="0" fillId="0" borderId="71" xfId="0" applyBorder="1" applyAlignment="1">
      <alignment horizontal="center" vertical="center" wrapText="1"/>
    </xf>
    <xf numFmtId="0" fontId="2" fillId="12" borderId="71" xfId="0" applyFont="1" applyFill="1" applyBorder="1" applyAlignment="1">
      <alignment horizontal="center" vertical="center"/>
    </xf>
    <xf numFmtId="0" fontId="2" fillId="17" borderId="71" xfId="0" applyFont="1" applyFill="1" applyBorder="1" applyAlignment="1">
      <alignment horizontal="center" vertical="center" wrapText="1"/>
    </xf>
    <xf numFmtId="0" fontId="2" fillId="15" borderId="89" xfId="0" applyFont="1" applyFill="1" applyBorder="1" applyAlignment="1">
      <alignment horizontal="center" vertical="center" wrapText="1"/>
    </xf>
    <xf numFmtId="0" fontId="2" fillId="15" borderId="90" xfId="0" applyFont="1" applyFill="1" applyBorder="1" applyAlignment="1">
      <alignment horizontal="center" vertical="center" wrapText="1"/>
    </xf>
    <xf numFmtId="0" fontId="38" fillId="25" borderId="71" xfId="0" applyFont="1" applyFill="1" applyBorder="1" applyAlignment="1">
      <alignment horizontal="center" vertical="center" wrapText="1"/>
    </xf>
    <xf numFmtId="0" fontId="38" fillId="25" borderId="74" xfId="0" applyFont="1" applyFill="1" applyBorder="1" applyAlignment="1">
      <alignment horizontal="center" vertical="center" wrapText="1"/>
    </xf>
    <xf numFmtId="0" fontId="38" fillId="21" borderId="74" xfId="0" applyFont="1" applyFill="1" applyBorder="1" applyAlignment="1">
      <alignment horizontal="center" vertical="center" wrapText="1"/>
    </xf>
    <xf numFmtId="0" fontId="37" fillId="13" borderId="71" xfId="0" applyFont="1" applyFill="1" applyBorder="1" applyAlignment="1">
      <alignment horizontal="center" vertical="center" wrapText="1"/>
    </xf>
    <xf numFmtId="9" fontId="62" fillId="28" borderId="93" xfId="9" applyFont="1" applyFill="1" applyBorder="1" applyAlignment="1" applyProtection="1">
      <alignment horizontal="center" vertical="center"/>
      <protection locked="0"/>
    </xf>
    <xf numFmtId="0" fontId="47" fillId="30" borderId="93" xfId="6" applyFont="1" applyFill="1" applyBorder="1" applyAlignment="1">
      <alignment horizontal="center" vertical="center" wrapText="1"/>
    </xf>
    <xf numFmtId="0" fontId="50" fillId="0" borderId="93" xfId="6" applyFont="1" applyBorder="1" applyAlignment="1">
      <alignment horizontal="left" vertical="center"/>
    </xf>
    <xf numFmtId="0" fontId="49" fillId="0" borderId="93" xfId="6" applyFont="1" applyBorder="1" applyAlignment="1">
      <alignment horizontal="left" vertical="center"/>
    </xf>
    <xf numFmtId="0" fontId="50" fillId="0" borderId="0" xfId="6" applyFont="1" applyAlignment="1">
      <alignment horizontal="center" vertical="center" wrapText="1"/>
    </xf>
    <xf numFmtId="10" fontId="62" fillId="28" borderId="93" xfId="9" applyNumberFormat="1" applyFont="1" applyFill="1" applyBorder="1" applyAlignment="1" applyProtection="1">
      <alignment horizontal="center" vertical="center"/>
      <protection locked="0"/>
    </xf>
    <xf numFmtId="0" fontId="57" fillId="0" borderId="93" xfId="6" applyFont="1" applyBorder="1" applyAlignment="1">
      <alignment horizontal="justify" vertical="center" wrapText="1"/>
    </xf>
    <xf numFmtId="165" fontId="26" fillId="0" borderId="93" xfId="9" applyNumberFormat="1" applyFont="1" applyFill="1" applyBorder="1" applyAlignment="1" applyProtection="1">
      <alignment horizontal="center" vertical="center"/>
      <protection locked="0"/>
    </xf>
    <xf numFmtId="165" fontId="26" fillId="0" borderId="103" xfId="9" applyNumberFormat="1" applyFont="1" applyFill="1" applyBorder="1" applyAlignment="1" applyProtection="1">
      <alignment horizontal="center" vertical="center"/>
      <protection locked="0"/>
    </xf>
    <xf numFmtId="165" fontId="26" fillId="0" borderId="104" xfId="9" applyNumberFormat="1" applyFont="1" applyFill="1" applyBorder="1" applyAlignment="1" applyProtection="1">
      <alignment horizontal="center" vertical="center"/>
      <protection locked="0"/>
    </xf>
    <xf numFmtId="165" fontId="26" fillId="28" borderId="93" xfId="9" applyNumberFormat="1" applyFont="1" applyFill="1" applyBorder="1" applyAlignment="1" applyProtection="1">
      <alignment horizontal="center" vertical="center"/>
      <protection locked="0"/>
    </xf>
    <xf numFmtId="0" fontId="51" fillId="0" borderId="93" xfId="6" applyFont="1" applyBorder="1" applyAlignment="1">
      <alignment horizontal="justify" vertical="center" wrapText="1"/>
    </xf>
    <xf numFmtId="1" fontId="50" fillId="0" borderId="93" xfId="6" applyNumberFormat="1" applyFont="1" applyBorder="1" applyAlignment="1">
      <alignment horizontal="center" vertical="center"/>
    </xf>
    <xf numFmtId="17" fontId="47" fillId="19" borderId="93" xfId="7" applyFont="1" applyFill="1" applyBorder="1" applyAlignment="1">
      <alignment horizontal="center" vertical="center"/>
    </xf>
    <xf numFmtId="0" fontId="57" fillId="19" borderId="93" xfId="6" applyFont="1" applyFill="1" applyBorder="1" applyAlignment="1">
      <alignment horizontal="center" vertical="center" wrapText="1"/>
    </xf>
    <xf numFmtId="0" fontId="57" fillId="0" borderId="0" xfId="6" applyFont="1" applyAlignment="1">
      <alignment horizontal="center" vertical="center" wrapText="1"/>
    </xf>
    <xf numFmtId="0" fontId="57" fillId="0" borderId="101" xfId="6" applyFont="1" applyBorder="1" applyAlignment="1">
      <alignment horizontal="center" vertical="center" wrapText="1"/>
    </xf>
    <xf numFmtId="0" fontId="44" fillId="0" borderId="0" xfId="6" applyFont="1" applyAlignment="1">
      <alignment horizontal="center" vertical="top" wrapText="1"/>
    </xf>
    <xf numFmtId="0" fontId="50" fillId="19" borderId="93" xfId="6" applyFont="1" applyFill="1" applyBorder="1" applyAlignment="1">
      <alignment horizontal="center" vertical="center" wrapText="1"/>
    </xf>
    <xf numFmtId="0" fontId="47" fillId="0" borderId="102" xfId="6" applyFont="1" applyBorder="1" applyAlignment="1">
      <alignment horizontal="center" vertical="center"/>
    </xf>
    <xf numFmtId="0" fontId="47" fillId="0" borderId="0" xfId="6" applyFont="1" applyAlignment="1">
      <alignment horizontal="center" vertical="center"/>
    </xf>
    <xf numFmtId="0" fontId="47" fillId="0" borderId="96" xfId="6" applyFont="1" applyBorder="1" applyAlignment="1">
      <alignment horizontal="center" vertical="center"/>
    </xf>
    <xf numFmtId="0" fontId="57" fillId="25" borderId="97" xfId="6" applyFont="1" applyFill="1" applyBorder="1" applyAlignment="1">
      <alignment horizontal="center" vertical="center" textRotation="90" wrapText="1"/>
    </xf>
    <xf numFmtId="0" fontId="57" fillId="26" borderId="98" xfId="6" applyFont="1" applyFill="1" applyBorder="1" applyAlignment="1">
      <alignment horizontal="center" vertical="center" textRotation="90" wrapText="1"/>
    </xf>
    <xf numFmtId="0" fontId="57" fillId="26" borderId="99" xfId="6" applyFont="1" applyFill="1" applyBorder="1" applyAlignment="1">
      <alignment horizontal="center" vertical="center" textRotation="90" wrapText="1"/>
    </xf>
    <xf numFmtId="0" fontId="57" fillId="26" borderId="100" xfId="6" applyFont="1" applyFill="1" applyBorder="1" applyAlignment="1">
      <alignment horizontal="center" vertical="center" textRotation="90" wrapText="1"/>
    </xf>
    <xf numFmtId="0" fontId="57" fillId="27" borderId="97" xfId="6" applyFont="1" applyFill="1" applyBorder="1" applyAlignment="1">
      <alignment horizontal="center" vertical="center" textRotation="90" wrapText="1"/>
    </xf>
    <xf numFmtId="0" fontId="57" fillId="17" borderId="97" xfId="6" applyFont="1" applyFill="1" applyBorder="1" applyAlignment="1">
      <alignment horizontal="center" vertical="center" textRotation="90" wrapText="1"/>
    </xf>
    <xf numFmtId="0" fontId="57" fillId="0" borderId="97" xfId="6" applyFont="1" applyBorder="1" applyAlignment="1">
      <alignment horizontal="center" vertical="center" wrapText="1"/>
    </xf>
    <xf numFmtId="17" fontId="55" fillId="22" borderId="97" xfId="7" applyFont="1" applyFill="1" applyBorder="1" applyAlignment="1">
      <alignment horizontal="center" vertical="center" wrapText="1"/>
    </xf>
    <xf numFmtId="17" fontId="55" fillId="22" borderId="97" xfId="7" applyFont="1" applyFill="1" applyBorder="1" applyAlignment="1">
      <alignment horizontal="center" vertical="center"/>
    </xf>
    <xf numFmtId="17" fontId="54" fillId="22" borderId="97" xfId="7" applyFont="1" applyFill="1" applyBorder="1" applyAlignment="1">
      <alignment horizontal="center" vertical="center" textRotation="90"/>
    </xf>
    <xf numFmtId="17" fontId="52" fillId="22" borderId="97" xfId="7" applyFont="1" applyFill="1" applyBorder="1" applyAlignment="1">
      <alignment horizontal="center" vertical="center"/>
    </xf>
    <xf numFmtId="1" fontId="53" fillId="0" borderId="97" xfId="7" applyNumberFormat="1" applyFont="1" applyBorder="1" applyAlignment="1">
      <alignment horizontal="center" vertical="center"/>
    </xf>
    <xf numFmtId="17" fontId="52" fillId="22" borderId="97" xfId="7" applyFont="1" applyFill="1" applyBorder="1" applyAlignment="1">
      <alignment horizontal="center" vertical="center" textRotation="90" wrapText="1"/>
    </xf>
    <xf numFmtId="17" fontId="52" fillId="22" borderId="97" xfId="7" applyFont="1" applyFill="1" applyBorder="1" applyAlignment="1">
      <alignment horizontal="center" vertical="center" wrapText="1"/>
    </xf>
    <xf numFmtId="17" fontId="54" fillId="22" borderId="97" xfId="7" applyFont="1" applyFill="1" applyBorder="1" applyAlignment="1">
      <alignment horizontal="center" vertical="center"/>
    </xf>
    <xf numFmtId="0" fontId="49" fillId="0" borderId="94" xfId="6" applyFont="1" applyBorder="1" applyAlignment="1">
      <alignment horizontal="center" vertical="center" wrapText="1"/>
    </xf>
    <xf numFmtId="0" fontId="49" fillId="0" borderId="95" xfId="6" applyFont="1" applyBorder="1" applyAlignment="1">
      <alignment horizontal="center" vertical="center" wrapText="1"/>
    </xf>
    <xf numFmtId="0" fontId="49" fillId="0" borderId="0" xfId="6" applyFont="1" applyAlignment="1">
      <alignment horizontal="center" vertical="center" wrapText="1"/>
    </xf>
    <xf numFmtId="0" fontId="49" fillId="0" borderId="96" xfId="6" applyFont="1" applyBorder="1" applyAlignment="1">
      <alignment horizontal="center" vertical="center" wrapText="1"/>
    </xf>
    <xf numFmtId="0" fontId="50" fillId="22" borderId="97" xfId="6" applyFont="1" applyFill="1" applyBorder="1" applyAlignment="1">
      <alignment horizontal="center" vertical="center"/>
    </xf>
    <xf numFmtId="0" fontId="49" fillId="13" borderId="97" xfId="6" applyFont="1" applyFill="1" applyBorder="1" applyAlignment="1">
      <alignment horizontal="justify" vertical="center" wrapText="1"/>
    </xf>
    <xf numFmtId="0" fontId="51" fillId="0" borderId="97" xfId="6" applyFont="1" applyBorder="1" applyAlignment="1">
      <alignment horizontal="left" vertical="center" wrapText="1"/>
    </xf>
    <xf numFmtId="0" fontId="51" fillId="0" borderId="97" xfId="6" applyFont="1" applyBorder="1" applyAlignment="1">
      <alignment horizontal="center" vertical="center" wrapText="1"/>
    </xf>
    <xf numFmtId="0" fontId="44" fillId="0" borderId="91" xfId="6" applyFont="1" applyBorder="1" applyAlignment="1">
      <alignment horizontal="center" vertical="center"/>
    </xf>
    <xf numFmtId="0" fontId="44" fillId="0" borderId="92" xfId="6" applyFont="1" applyBorder="1" applyAlignment="1">
      <alignment horizontal="center" vertical="center"/>
    </xf>
    <xf numFmtId="0" fontId="45" fillId="19" borderId="93" xfId="6" applyFont="1" applyFill="1" applyBorder="1" applyAlignment="1">
      <alignment horizontal="center" vertical="center"/>
    </xf>
    <xf numFmtId="0" fontId="46" fillId="0" borderId="93" xfId="6" applyFont="1" applyBorder="1" applyAlignment="1">
      <alignment horizontal="center" vertical="center" wrapText="1"/>
    </xf>
    <xf numFmtId="0" fontId="45" fillId="19" borderId="93" xfId="6" applyFont="1" applyFill="1" applyBorder="1" applyAlignment="1">
      <alignment horizontal="center" vertical="center" wrapText="1"/>
    </xf>
    <xf numFmtId="0" fontId="48" fillId="0" borderId="93" xfId="6" applyFont="1" applyBorder="1" applyAlignment="1">
      <alignment horizontal="center" vertical="center" wrapText="1"/>
    </xf>
    <xf numFmtId="0" fontId="23" fillId="0" borderId="71" xfId="0" applyFont="1" applyBorder="1" applyAlignment="1">
      <alignment horizontal="center" vertical="center" wrapText="1"/>
    </xf>
    <xf numFmtId="0" fontId="25" fillId="0" borderId="72" xfId="0" applyFont="1" applyBorder="1" applyAlignment="1">
      <alignment horizontal="left" vertical="center" wrapText="1"/>
    </xf>
    <xf numFmtId="0" fontId="25" fillId="0" borderId="74" xfId="0" applyFont="1" applyBorder="1" applyAlignment="1">
      <alignment horizontal="left" vertical="center" wrapText="1"/>
    </xf>
    <xf numFmtId="14" fontId="25" fillId="0" borderId="72" xfId="0" applyNumberFormat="1" applyFont="1" applyBorder="1" applyAlignment="1">
      <alignment horizontal="left" vertical="center" wrapText="1"/>
    </xf>
    <xf numFmtId="14" fontId="25" fillId="0" borderId="74" xfId="0" applyNumberFormat="1" applyFont="1" applyBorder="1" applyAlignment="1">
      <alignment horizontal="left" vertical="center" wrapText="1"/>
    </xf>
    <xf numFmtId="0" fontId="25" fillId="0" borderId="72" xfId="0" applyFont="1" applyBorder="1" applyAlignment="1">
      <alignment horizontal="center" vertical="center" wrapText="1"/>
    </xf>
    <xf numFmtId="0" fontId="25" fillId="0" borderId="73" xfId="0" applyFont="1" applyBorder="1" applyAlignment="1">
      <alignment horizontal="center" vertical="center" wrapText="1"/>
    </xf>
    <xf numFmtId="0" fontId="25" fillId="0" borderId="74" xfId="0" applyFont="1" applyBorder="1" applyAlignment="1">
      <alignment horizontal="center" vertical="center" wrapText="1"/>
    </xf>
  </cellXfs>
  <cellStyles count="10">
    <cellStyle name="Millares" xfId="1" builtinId="3"/>
    <cellStyle name="Millares [0]" xfId="2" builtinId="6"/>
    <cellStyle name="Moneda" xfId="3" builtinId="4"/>
    <cellStyle name="Moneda [0]" xfId="4" builtinId="7"/>
    <cellStyle name="Normal" xfId="0" builtinId="0"/>
    <cellStyle name="Normal 2" xfId="6" xr:uid="{266AFBEF-D40D-4B9F-B2EC-2D4F539D6C31}"/>
    <cellStyle name="Normal 2 2" xfId="8" xr:uid="{4474D1C6-1794-4A6A-AA5E-9A2B897EB001}"/>
    <cellStyle name="Normal 3" xfId="7" xr:uid="{F0A7AFA7-C68A-4A7F-9E3B-20A8BCA46D72}"/>
    <cellStyle name="Porcentaje" xfId="5" builtinId="5"/>
    <cellStyle name="Porcentaje 2" xfId="9" xr:uid="{0D140E8A-5061-4717-AAF8-057060613F36}"/>
  </cellStyles>
  <dxfs count="10">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rgb="FF92D050"/>
        </patternFill>
      </fill>
    </dxf>
    <dxf>
      <fill>
        <patternFill>
          <bgColor theme="2" tint="-9.9948118533890809E-2"/>
        </patternFill>
      </fill>
    </dxf>
    <dxf>
      <fill>
        <patternFill>
          <bgColor theme="2"/>
        </patternFill>
      </fill>
    </dxf>
    <dxf>
      <font>
        <color theme="2" tint="-9.9948118533890809E-2"/>
      </font>
      <fill>
        <patternFill>
          <bgColor theme="2" tint="-9.9948118533890809E-2"/>
        </patternFill>
      </fill>
    </dxf>
    <dxf>
      <font>
        <color theme="2" tint="-9.9948118533890809E-2"/>
      </font>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CL"/>
              <a:t>Seguimiento al Cumplimiento del plan de Trabajo del SGSST Vigencia</a:t>
            </a:r>
          </a:p>
        </c:rich>
      </c:tx>
      <c:layout>
        <c:manualLayout>
          <c:xMode val="edge"/>
          <c:yMode val="edge"/>
          <c:x val="0.12609298837645294"/>
          <c:y val="4.2595780178640463E-2"/>
        </c:manualLayout>
      </c:layout>
      <c:overlay val="0"/>
      <c:spPr>
        <a:noFill/>
        <a:ln w="25400">
          <a:noFill/>
        </a:ln>
      </c:spPr>
    </c:title>
    <c:autoTitleDeleted val="0"/>
    <c:plotArea>
      <c:layout>
        <c:manualLayout>
          <c:layoutTarget val="inner"/>
          <c:xMode val="edge"/>
          <c:yMode val="edge"/>
          <c:x val="0.11042519992198166"/>
          <c:y val="0.17961897780186911"/>
          <c:w val="0.73821629035204239"/>
          <c:h val="0.57438071851672856"/>
        </c:manualLayout>
      </c:layout>
      <c:lineChart>
        <c:grouping val="standard"/>
        <c:varyColors val="0"/>
        <c:ser>
          <c:idx val="0"/>
          <c:order val="0"/>
          <c:tx>
            <c:v>% Cumplimiento Mensual</c:v>
          </c:tx>
          <c:spPr>
            <a:ln w="12700">
              <a:solidFill>
                <a:srgbClr val="99CC00"/>
              </a:solidFill>
              <a:prstDash val="solid"/>
            </a:ln>
          </c:spPr>
          <c:marker>
            <c:symbol val="diamond"/>
            <c:size val="5"/>
            <c:spPr>
              <a:solidFill>
                <a:srgbClr val="92D050"/>
              </a:solidFill>
              <a:ln>
                <a:solidFill>
                  <a:srgbClr val="99CC00"/>
                </a:solidFill>
                <a:prstDash val="solid"/>
              </a:ln>
            </c:spPr>
          </c:marker>
          <c:dLbls>
            <c:dLbl>
              <c:idx val="0"/>
              <c:layout>
                <c:manualLayout>
                  <c:x val="-2.555719641734857E-2"/>
                  <c:y val="-3.6286662182195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67-4B1D-8C19-62AB66321186}"/>
                </c:ext>
              </c:extLst>
            </c:dLbl>
            <c:dLbl>
              <c:idx val="2"/>
              <c:layout>
                <c:manualLayout>
                  <c:x val="-3.1455010975198219E-2"/>
                  <c:y val="3.62866621821957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67-4B1D-8C19-62AB66321186}"/>
                </c:ext>
              </c:extLst>
            </c:dLbl>
            <c:dLbl>
              <c:idx val="4"/>
              <c:layout>
                <c:manualLayout>
                  <c:x val="-2.9489072789248331E-2"/>
                  <c:y val="2.59190444158541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67-4B1D-8C19-62AB66321186}"/>
                </c:ext>
              </c:extLst>
            </c:dLbl>
            <c:dLbl>
              <c:idx val="6"/>
              <c:layout>
                <c:manualLayout>
                  <c:x val="-3.538688734709803E-2"/>
                  <c:y val="-5.7021897714879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67-4B1D-8C19-62AB66321186}"/>
                </c:ext>
              </c:extLst>
            </c:dLbl>
            <c:spPr>
              <a:noFill/>
              <a:ln>
                <a:noFill/>
              </a:ln>
              <a:effectLst/>
            </c:spPr>
            <c:txPr>
              <a:bodyPr wrap="square" lIns="38100" tIns="19050" rIns="38100" bIns="19050" anchor="ctr">
                <a:spAutoFit/>
              </a:bodyPr>
              <a:lstStyle/>
              <a:p>
                <a:pPr>
                  <a:defRPr sz="1050"/>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 Plan de Trabajo SST 2026'!$C$70:$Z$70</c:f>
              <c:strCache>
                <c:ptCount val="24"/>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'[5] Plan de Trabajo SST 2026'!$C$72:$Z$72</c:f>
              <c:numCache>
                <c:formatCode>General</c:formatCode>
                <c:ptCount val="24"/>
                <c:pt idx="0">
                  <c:v>0</c:v>
                </c:pt>
                <c:pt idx="2">
                  <c:v>0</c:v>
                </c:pt>
                <c:pt idx="4">
                  <c:v>0</c:v>
                </c:pt>
                <c:pt idx="6">
                  <c:v>0</c:v>
                </c:pt>
                <c:pt idx="8">
                  <c:v>0</c:v>
                </c:pt>
                <c:pt idx="10">
                  <c:v>0</c:v>
                </c:pt>
                <c:pt idx="12">
                  <c:v>0</c:v>
                </c:pt>
                <c:pt idx="14">
                  <c:v>0</c:v>
                </c:pt>
                <c:pt idx="16">
                  <c:v>0</c:v>
                </c:pt>
                <c:pt idx="18">
                  <c:v>0</c:v>
                </c:pt>
                <c:pt idx="20">
                  <c:v>0</c:v>
                </c:pt>
                <c:pt idx="22">
                  <c:v>0</c:v>
                </c:pt>
              </c:numCache>
            </c:numRef>
          </c:val>
          <c:smooth val="0"/>
          <c:extLst>
            <c:ext xmlns:c16="http://schemas.microsoft.com/office/drawing/2014/chart" uri="{C3380CC4-5D6E-409C-BE32-E72D297353CC}">
              <c16:uniqueId val="{00000004-3E67-4B1D-8C19-62AB66321186}"/>
            </c:ext>
          </c:extLst>
        </c:ser>
        <c:ser>
          <c:idx val="1"/>
          <c:order val="1"/>
          <c:tx>
            <c:v>Meta Vigencia</c:v>
          </c:tx>
          <c:spPr>
            <a:ln w="12700">
              <a:solidFill>
                <a:srgbClr val="993366"/>
              </a:solidFill>
              <a:prstDash val="solid"/>
            </a:ln>
          </c:spPr>
          <c:marker>
            <c:spPr>
              <a:solidFill>
                <a:srgbClr val="FF0000"/>
              </a:solidFill>
              <a:ln>
                <a:solidFill>
                  <a:srgbClr val="993366"/>
                </a:solidFill>
                <a:prstDash val="solid"/>
              </a:ln>
            </c:spPr>
          </c:marker>
          <c:cat>
            <c:strRef>
              <c:f>'[5] Plan de Trabajo SST 2026'!$C$70:$Z$70</c:f>
              <c:strCache>
                <c:ptCount val="24"/>
                <c:pt idx="0">
                  <c:v>ENERO</c:v>
                </c:pt>
                <c:pt idx="2">
                  <c:v>FEBRERO</c:v>
                </c:pt>
                <c:pt idx="4">
                  <c:v>MARZO</c:v>
                </c:pt>
                <c:pt idx="6">
                  <c:v>ABRIL</c:v>
                </c:pt>
                <c:pt idx="8">
                  <c:v>MAYO</c:v>
                </c:pt>
                <c:pt idx="10">
                  <c:v>JUNIO</c:v>
                </c:pt>
                <c:pt idx="12">
                  <c:v>JULIO</c:v>
                </c:pt>
                <c:pt idx="14">
                  <c:v>AGOSTO</c:v>
                </c:pt>
                <c:pt idx="16">
                  <c:v>SEPTIEMBRE</c:v>
                </c:pt>
                <c:pt idx="18">
                  <c:v>OCTUBRE</c:v>
                </c:pt>
                <c:pt idx="20">
                  <c:v>NOVIEMBRE</c:v>
                </c:pt>
                <c:pt idx="22">
                  <c:v>DICIEMBRE</c:v>
                </c:pt>
              </c:strCache>
            </c:strRef>
          </c:cat>
          <c:val>
            <c:numRef>
              <c:f>'[5] Plan de Trabajo SST 2026'!$C$73:$Z$73</c:f>
              <c:numCache>
                <c:formatCode>General</c:formatCode>
                <c:ptCount val="24"/>
                <c:pt idx="0">
                  <c:v>0.9</c:v>
                </c:pt>
                <c:pt idx="2">
                  <c:v>0.9</c:v>
                </c:pt>
                <c:pt idx="4">
                  <c:v>0.9</c:v>
                </c:pt>
                <c:pt idx="6">
                  <c:v>0.9</c:v>
                </c:pt>
                <c:pt idx="8">
                  <c:v>0.9</c:v>
                </c:pt>
                <c:pt idx="10">
                  <c:v>0.9</c:v>
                </c:pt>
                <c:pt idx="12">
                  <c:v>0.9</c:v>
                </c:pt>
                <c:pt idx="14">
                  <c:v>0.9</c:v>
                </c:pt>
                <c:pt idx="16">
                  <c:v>0.9</c:v>
                </c:pt>
                <c:pt idx="18">
                  <c:v>0.9</c:v>
                </c:pt>
                <c:pt idx="20">
                  <c:v>0.9</c:v>
                </c:pt>
                <c:pt idx="22">
                  <c:v>0.9</c:v>
                </c:pt>
              </c:numCache>
            </c:numRef>
          </c:val>
          <c:smooth val="0"/>
          <c:extLst>
            <c:ext xmlns:c16="http://schemas.microsoft.com/office/drawing/2014/chart" uri="{C3380CC4-5D6E-409C-BE32-E72D297353CC}">
              <c16:uniqueId val="{00000005-3E67-4B1D-8C19-62AB66321186}"/>
            </c:ext>
          </c:extLst>
        </c:ser>
        <c:dLbls>
          <c:showLegendKey val="0"/>
          <c:showVal val="0"/>
          <c:showCatName val="0"/>
          <c:showSerName val="0"/>
          <c:showPercent val="0"/>
          <c:showBubbleSize val="0"/>
        </c:dLbls>
        <c:marker val="1"/>
        <c:smooth val="0"/>
        <c:axId val="498074880"/>
        <c:axId val="1"/>
      </c:lineChart>
      <c:catAx>
        <c:axId val="498074880"/>
        <c:scaling>
          <c:orientation val="minMax"/>
        </c:scaling>
        <c:delete val="0"/>
        <c:axPos val="b"/>
        <c:numFmt formatCode="General" sourceLinked="1"/>
        <c:majorTickMark val="none"/>
        <c:minorTickMark val="none"/>
        <c:tickLblPos val="nextTo"/>
        <c:spPr>
          <a:ln w="3175">
            <a:solidFill>
              <a:srgbClr val="808080"/>
            </a:solidFill>
            <a:prstDash val="solid"/>
          </a:ln>
        </c:spPr>
        <c:txPr>
          <a:bodyPr rot="-2700000" vert="horz"/>
          <a:lstStyle/>
          <a:p>
            <a:pPr>
              <a:defRPr sz="8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s-CL"/>
                  <a:t>%</a:t>
                </a:r>
              </a:p>
            </c:rich>
          </c:tx>
          <c:overlay val="0"/>
          <c:spPr>
            <a:noFill/>
            <a:ln w="25400">
              <a:noFill/>
            </a:ln>
          </c:spPr>
        </c:title>
        <c:numFmt formatCode="General" sourceLinked="1"/>
        <c:majorTickMark val="none"/>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s-CO"/>
          </a:p>
        </c:txPr>
        <c:crossAx val="498074880"/>
        <c:crosses val="autoZero"/>
        <c:crossBetween val="between"/>
      </c:valAx>
      <c:spPr>
        <a:solidFill>
          <a:srgbClr val="FFFFFF"/>
        </a:solidFill>
        <a:ln w="25400">
          <a:noFill/>
        </a:ln>
      </c:spPr>
    </c:plotArea>
    <c:legend>
      <c:legendPos val="r"/>
      <c:layout>
        <c:manualLayout>
          <c:xMode val="edge"/>
          <c:yMode val="edge"/>
          <c:x val="0.84984705929703008"/>
          <c:y val="0.24513170956302532"/>
          <c:w val="0.13194185157321495"/>
          <c:h val="0.43927923015131826"/>
        </c:manualLayout>
      </c:layout>
      <c:overlay val="0"/>
      <c:spPr>
        <a:noFill/>
        <a:ln w="25400">
          <a:noFill/>
        </a:ln>
      </c:spPr>
      <c:txPr>
        <a:bodyPr/>
        <a:lstStyle/>
        <a:p>
          <a:pPr>
            <a:defRPr sz="700" b="0" i="0" u="none" strike="noStrike" baseline="0">
              <a:solidFill>
                <a:srgbClr val="000000"/>
              </a:solidFill>
              <a:latin typeface="Calibri"/>
              <a:ea typeface="Calibri"/>
              <a:cs typeface="Calibri"/>
            </a:defRPr>
          </a:pPr>
          <a:endParaRPr lang="es-CO"/>
        </a:p>
      </c:txPr>
    </c:legend>
    <c:plotVisOnly val="0"/>
    <c:dispBlanksAs val="span"/>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0" b="1" i="0" u="none" strike="noStrike" baseline="0">
                <a:solidFill>
                  <a:srgbClr val="000000"/>
                </a:solidFill>
                <a:latin typeface="Calibri"/>
                <a:ea typeface="Calibri"/>
                <a:cs typeface="Calibri"/>
              </a:defRPr>
            </a:pPr>
            <a:r>
              <a:rPr lang="es-CL"/>
              <a:t>% Cumplimiento de Ejecucion del SGSST Vigencia</a:t>
            </a:r>
          </a:p>
        </c:rich>
      </c:tx>
      <c:layout>
        <c:manualLayout>
          <c:xMode val="edge"/>
          <c:yMode val="edge"/>
          <c:x val="0.23150667252566282"/>
          <c:y val="4.8386836260852009E-2"/>
        </c:manualLayout>
      </c:layout>
      <c:overlay val="0"/>
      <c:spPr>
        <a:noFill/>
        <a:ln w="25400">
          <a:noFill/>
        </a:ln>
      </c:spPr>
    </c:title>
    <c:autoTitleDeleted val="0"/>
    <c:view3D>
      <c:rotX val="15"/>
      <c:rotY val="20"/>
      <c:depthPercent val="100"/>
      <c:rAngAx val="1"/>
    </c:view3D>
    <c:floor>
      <c:thickness val="0"/>
      <c:spPr>
        <a:noFill/>
        <a:ln w="3175">
          <a:solidFill>
            <a:srgbClr val="80808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tx>
            <c:v>% Cumplimiento</c:v>
          </c:tx>
          <c:spPr>
            <a:solidFill>
              <a:srgbClr val="92D050"/>
            </a:solidFill>
            <a:ln w="25400">
              <a:noFill/>
            </a:ln>
          </c:spPr>
          <c:invertIfNegative val="0"/>
          <c:dLbls>
            <c:dLbl>
              <c:idx val="0"/>
              <c:layout>
                <c:manualLayout>
                  <c:x val="2.6402640264026406E-2"/>
                  <c:y val="-0.10228802153432"/>
                </c:manualLayout>
              </c:layout>
              <c:spPr>
                <a:noFill/>
                <a:ln w="25400">
                  <a:noFill/>
                </a:ln>
              </c:spPr>
              <c:txPr>
                <a:bodyPr/>
                <a:lstStyle/>
                <a:p>
                  <a:pPr>
                    <a:defRPr sz="11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9A5-4278-87AF-CE9D871179F0}"/>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_x0001_%</c:v>
              </c:pt>
            </c:strLit>
          </c:cat>
          <c:val>
            <c:numRef>
              <c:f>'[5] Plan de Trabajo SST 2026'!$AD$71</c:f>
              <c:numCache>
                <c:formatCode>General</c:formatCode>
                <c:ptCount val="1"/>
                <c:pt idx="0">
                  <c:v>0</c:v>
                </c:pt>
              </c:numCache>
            </c:numRef>
          </c:val>
          <c:extLst>
            <c:ext xmlns:c16="http://schemas.microsoft.com/office/drawing/2014/chart" uri="{C3380CC4-5D6E-409C-BE32-E72D297353CC}">
              <c16:uniqueId val="{00000001-A9A5-4278-87AF-CE9D871179F0}"/>
            </c:ext>
          </c:extLst>
        </c:ser>
        <c:ser>
          <c:idx val="2"/>
          <c:order val="1"/>
          <c:tx>
            <c:v>% Meta</c:v>
          </c:tx>
          <c:spPr>
            <a:solidFill>
              <a:srgbClr val="FF0000"/>
            </a:solidFill>
            <a:ln w="25400">
              <a:noFill/>
            </a:ln>
          </c:spPr>
          <c:invertIfNegative val="0"/>
          <c:dLbls>
            <c:dLbl>
              <c:idx val="0"/>
              <c:layout>
                <c:manualLayout>
                  <c:x val="4.7443597962771512E-2"/>
                  <c:y val="-7.775448481776373E-2"/>
                </c:manualLayout>
              </c:layout>
              <c:spPr>
                <a:noFill/>
                <a:ln w="25400">
                  <a:noFill/>
                </a:ln>
              </c:spPr>
              <c:txPr>
                <a:bodyPr/>
                <a:lstStyle/>
                <a:p>
                  <a:pPr>
                    <a:defRPr sz="11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9A5-4278-87AF-CE9D871179F0}"/>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Calibri"/>
                    <a:ea typeface="Calibri"/>
                    <a:cs typeface="Calibri"/>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
              <c:pt idx="0">
                <c:v>_x0001_%</c:v>
              </c:pt>
            </c:strLit>
          </c:cat>
          <c:val>
            <c:numRef>
              <c:f>'[5] Plan de Trabajo SST 2026'!$AD$73</c:f>
              <c:numCache>
                <c:formatCode>General</c:formatCode>
                <c:ptCount val="1"/>
                <c:pt idx="0">
                  <c:v>0.9</c:v>
                </c:pt>
              </c:numCache>
            </c:numRef>
          </c:val>
          <c:extLst>
            <c:ext xmlns:c16="http://schemas.microsoft.com/office/drawing/2014/chart" uri="{C3380CC4-5D6E-409C-BE32-E72D297353CC}">
              <c16:uniqueId val="{00000003-A9A5-4278-87AF-CE9D871179F0}"/>
            </c:ext>
          </c:extLst>
        </c:ser>
        <c:dLbls>
          <c:showLegendKey val="0"/>
          <c:showVal val="0"/>
          <c:showCatName val="0"/>
          <c:showSerName val="0"/>
          <c:showPercent val="0"/>
          <c:showBubbleSize val="0"/>
        </c:dLbls>
        <c:gapWidth val="150"/>
        <c:shape val="box"/>
        <c:axId val="401947976"/>
        <c:axId val="1"/>
        <c:axId val="0"/>
      </c:bar3DChart>
      <c:catAx>
        <c:axId val="401947976"/>
        <c:scaling>
          <c:orientation val="minMax"/>
        </c:scaling>
        <c:delete val="0"/>
        <c:axPos val="b"/>
        <c:numFmt formatCode="General" sourceLinked="1"/>
        <c:majorTickMark val="none"/>
        <c:minorTickMark val="none"/>
        <c:tickLblPos val="nextTo"/>
        <c:spPr>
          <a:ln w="3175">
            <a:solidFill>
              <a:srgbClr val="808080"/>
            </a:solidFill>
            <a:prstDash val="solid"/>
          </a:ln>
        </c:spPr>
        <c:txPr>
          <a:bodyPr rot="0" vert="horz"/>
          <a:lstStyle/>
          <a:p>
            <a:pPr>
              <a:defRPr sz="1100" b="0" i="0" u="none" strike="noStrike" baseline="0">
                <a:solidFill>
                  <a:srgbClr val="000000"/>
                </a:solidFill>
                <a:latin typeface="Calibri"/>
                <a:ea typeface="Calibri"/>
                <a:cs typeface="Calibri"/>
              </a:defRPr>
            </a:pPr>
            <a:endParaRPr lang="es-CO"/>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none"/>
        <c:minorTickMark val="none"/>
        <c:tickLblPos val="nextTo"/>
        <c:spPr>
          <a:ln w="3175">
            <a:solidFill>
              <a:srgbClr val="808080"/>
            </a:solidFill>
            <a:prstDash val="solid"/>
          </a:ln>
        </c:spPr>
        <c:txPr>
          <a:bodyPr rot="0" vert="horz"/>
          <a:lstStyle/>
          <a:p>
            <a:pPr>
              <a:defRPr sz="1100" b="0" i="0" u="none" strike="noStrike" baseline="0">
                <a:solidFill>
                  <a:srgbClr val="000000"/>
                </a:solidFill>
                <a:latin typeface="Calibri"/>
                <a:ea typeface="Calibri"/>
                <a:cs typeface="Calibri"/>
              </a:defRPr>
            </a:pPr>
            <a:endParaRPr lang="es-CO"/>
          </a:p>
        </c:txPr>
        <c:crossAx val="401947976"/>
        <c:crosses val="autoZero"/>
        <c:crossBetween val="between"/>
        <c:majorUnit val="0.1"/>
        <c:minorUnit val="0.1"/>
      </c:valAx>
      <c:spPr>
        <a:noFill/>
        <a:ln w="25400">
          <a:noFill/>
        </a:ln>
      </c:spPr>
    </c:plotArea>
    <c:legend>
      <c:legendPos val="r"/>
      <c:layout>
        <c:manualLayout>
          <c:xMode val="edge"/>
          <c:yMode val="edge"/>
          <c:x val="0.74551450299481803"/>
          <c:y val="0.57954734504340799"/>
          <c:w val="0.20391523457757832"/>
          <c:h val="0.20454633555420954"/>
        </c:manualLayout>
      </c:layout>
      <c:overlay val="0"/>
      <c:spPr>
        <a:noFill/>
        <a:ln w="25400">
          <a:noFill/>
        </a:ln>
      </c:spPr>
      <c:txPr>
        <a:bodyPr/>
        <a:lstStyle/>
        <a:p>
          <a:pPr>
            <a:defRPr sz="6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100" b="0" i="0" u="none" strike="noStrike" baseline="0">
          <a:solidFill>
            <a:srgbClr val="000000"/>
          </a:solidFill>
          <a:latin typeface="Calibri"/>
          <a:ea typeface="Calibri"/>
          <a:cs typeface="Calibri"/>
        </a:defRPr>
      </a:pPr>
      <a:endParaRPr lang="es-CO"/>
    </a:p>
  </c:txPr>
  <c:printSettings>
    <c:headerFooter alignWithMargins="0"/>
    <c:pageMargins b="0.75000000000000011" l="0.70000000000000007" r="0.70000000000000007" t="0.75000000000000011" header="0.30000000000000004" footer="0.30000000000000004"/>
    <c:pageSetup/>
  </c:printSettings>
</c:chartSpace>
</file>

<file path=xl/documenttasks/documenttask1.xml><?xml version="1.0" encoding="utf-8"?>
<Tasks xmlns="http://schemas.microsoft.com/office/tasks/2019/documenttasks">
  <Task id="{391A8906-41FE-45C6-B4E0-89D2AAAAA0F8}">
    <Anchor>
      <Comment id="{2DDEBA0E-3AA6-4888-890A-B0883429F12C}"/>
    </Anchor>
    <History>
      <Event time="2025-12-04T14:44:19.89" id="{9B7130FD-F529-4B6C-86EA-9DEC1B589D62}">
        <Attribution userId="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 userName="翺翶梹∔䆷܍䟟뵓䔗炤钬Ū钬Ū钬Ū痴翻뗞쮀绯䝘ꬡĀ屠냠Ū嘀翺ŪꎆŪĂ翶ꊰᖸ翻츨ꍿŲ̄蝹Ū̐蝹Ū誀敖Ū褏㤢ﬀ蠀唨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 userProvider="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耀20256003lsx鑞㋵鰀蠁唨翺2}躿⒅꣨儹殬ຢ鑵Ū鑵Ū鑵Ū"/>
        <Anchor>
          <Comment id="{2DDEBA0E-3AA6-4888-890A-B0883429F12C}"/>
        </Anchor>
        <Create/>
      </Event>
      <Event time="2025-12-04T14:44:19.89" id="{95D9EECA-CDB0-47BA-99A5-314AC19BBD11}">
        <Attribution userId="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 userName="翺翶梹∔䆷܍䟟뵓䔗炤钬Ū钬Ū钬Ū痴翻뗞쮀绯䝘ꬡĀ屠냠Ū嘀翺ŪꎆŪĂ翶ꊰᖸ翻츨ꍿŲ̄蝹Ū̐蝹Ū誀敖Ū褏㤢ﬀ蠀唨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 userProvider="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耀20256003lsx鑞㋵鰀蠁唨翺2}躿⒅꣨儹殬ຢ鑵Ū鑵Ū鑵Ū"/>
        <Anchor>
          <Comment id="{2DDEBA0E-3AA6-4888-890A-B0883429F12C}"/>
        </Anchor>
        <Assign userId="翺ￋⰁ潢썵꓍ඐ鑶Ūත鑶Ūත鑶Ū痴翻ᴟ쨀绯@쨀绯@쨀绯@⁘郜ŪĂꊰᖸ翻ఠꡨŪîį̂蝹Ū̐蝹Ū誀敖Ū韦㚍퐀蠁唨翺}谉㿟륷ﾏዚ쩟ﺮ潺Ꮐ鑶ŪᏝ鑶ŪᏝ鑶Ū痴翻˞쨰绯@쨀绯@쨀绯@裨ꡧŪĂꊰᖸ翻龠ꬡŪÊĘ̂蝹Ū̐蝹Ū誀敖Ū鞕㚼픀蠁唨翺}㨇衍ꤙ鞂爀夻䵷ᑐ鑶Ūᑭ鑶Ūᑭ鑶Ū痴翻̛쨰绯@쨀绯@쨀绯@悈ꡧŪĂꊰᖸ翻ȠꡨŪòǫ̀蝹Ū̐蝹Ū誀敖Ū鞄㚯혀蠁唨翺㚀ᘆ줰稡Ⴧ⹻쳠༐鑶Ū༭鑶Ū༭鑶Ū痴翻ă쨀绯@쨀绯@쨀绯@蕘ꬑŪĂꊰᖸ翻鈇Ū̨蝹Ū̐蝹Ū誀敖Ū鞫㛞흪蠁唨翺哥犑ⴥɓ摐꜍쇃鑶Ū-鑶Ū-鑶Ū痴翻ޝ쨰绯@쨀绯@쨀绯@䩘銌ŪĂꊰᖸ翻ⰠꡨŪêę̂蝹Ū̐蝹Ū誀敖Ū顚㛱蠁唨翺0ኼ勞컟损⌸뺼ေ鉻ጰ鑶Ūፍ鑶Ūፍ鑶Ū痴翻ጆ쨀绯@쨀绯@쨀绯@鉩ŪĂꊰᖸ翻ǀ鍮ŪÆÆ̨蝹Ū̐蝹Ū誀敖Ū顉㛠蠁唨翺}켁ￔ垲⤬筳쬧ꔤሐ鑶Ūር鑶Ūር鑶Ū痴翻͹쨰绯@쨀绯@쨀绯@芈ꡧŪĂꊰᖸ翻梀鎕Ū²²̨蝹Ū̐蝹Ū誀敖Ū顸㘓送꽘Ūꏀ꠱Ū齀꠱Ū鴀꠱Ū駀꠱Ūꉀ꠱Ū鼀꠱Ū鲀꠱Ūꔀ꠱Ū鯀꠱Ūꎀ꠱Ūꑀ꠱Ū飀꠱Ūꍀ꠱Ūꇀ꠱Ūꍀ꠱Ū飀꠱Ūꑀ꠱Ūꎀ꠱Ū鯀꠱Ūꔀ꠱Ū鲀꠱Ū鼀꠱Ūꉀ꠱Ū駀꠱Ū鴀꠱Ū齀꠱Ūꏀ꠱Ū茨꫙ŪprocServer32顯㘂蠁唨翺8}䁷၏璮˂礣ᵨĀ鑶Ūĝ鑶Ūĝ鑶Ū痴翻̝쨰绯@쨀绯@쨀绯@훘鉩ŪĂꊰᖸ翻⍐钗Ūææ̨蝹Ū̐蝹Ū誀敖Ū頞㘵蠁唨翺}赨萧뜂秺Ɣ℠䬅ﳔǀ鑶Ūǝ鑶Ūǝ鑶Ū痴翻࣋쨀绯@쨀绯@쨀绯@骘ꬑŪĂꊰᖸ翻 钗ŪÞÞ̨蝹Ū̐蝹Ū誀敖Ū頍㘤蠁唨翺Ө盲᮫⃔ॵ箲Ҵ๴፠鑶Ū፽鑶Ū፽鑶Ū痴翻ޛ쨰绯@쨀绯@쨀绯@佘ꞴŪĂꊰᖸ翻耠ꬡŪÊĘ̂蝹Ū̐蝹Ū誀敖Ū頼㙗蠁唨翺5}ᙄ聏鑸芉珞䞪ᚗ姤ൠ鑶Ūൽ鑶Ūൽ鑶Ū痴翻㫷쨀绯@쨀绯@쨀绯@ᖸ郜ŪĂꊰᖸ翻觀ꬡŪÎĮ̂蝹Ū̐蝹Ū誀敖Ū頣㙆蠁唨翺喷蜋嵨ᜋ堋尲뉙ﾰ鑵Ūￍ鑵Ūￍ鑵Ū痴翻࣐쨰绯@쨀绯@쨀绯@⒘郜ŪĂꊰᖸ翻驠ꬡŪÊĘ̂蝹Ū̐蝹Ū誀敖Ū飒㙹蠁唨翺ꁼጴ꙱鳸䈒买蜙償ᆰ鑶Ūᇍ鑶Ūᇍ鑶Ū痴翻ᮺ쨀绯@쨀绯@쨀绯@≸郜ŪĂ翶ꊰᖸ翻꥘ꍿŲ̄蝹Ū̐蝹Ū誀敖Ū˳죌ﺙ؂닐뮯봁ퟜ·츂萃☀ 稵愲ᐇ附円é穦ꑍ砀㼨冠ཊ㕽纸䮩ᵳ풱Æ㏴砈氦퓡䐵赏⢝︝쏕¹穂♸ẓ쨓낻鶍ᴨ헾袂솾木ႅꀰꮬŪ襀铬Ū;;&lt;ﺕﵸࢶﺒ&lt;൑䄰徰鍒Ū랰遝Ū㰸ﭕŪﬅŪ✐鐊Ū怠鍒Ū䀃＀䄃＀ȃÿ＀ᄀ䀀䀀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蚐ꠛŪ蚰ꠛŪ㿰鋵Ū0詰ꠛŪ議ꠛŪ譔꫙Ū0蟰ꠛŪ谰ꠛŪ譔꫙Ū謜꫙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蒰ꠛŪ褰ꠛŪ㠰鋵Ū0蛐ꠛŪ蓐ꠛŪ譔꫙Ū0蜰ꠛŪ蝐ꠛŪ譔꫙Ū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裰ꠛŪ跰ꠛŪ㭰鋵Ū0躰ꠛŪ酐ꠛŪ譔꫙Ū0銰ꠛŪ軐ꠛŪ譔꫙Ū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走ꠛŪ趐ꠛŪ㮰鋵Ū0鄐ꠛŪ貐ꠛŪ譔꫙Ū0酰ꠛŪ軰ꠛŪ譔꫙Ū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趰ꠛŪ貰ꠛŪ㺰鋵Ū0遐ꠛŪ輐ꠛŪ譔꫙Ū0釰ꠛŪ鋰ꠛŪ譔꫙Ū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鐰ꠛŪ銐ꠛŪㇰ鋵Ū0輰ꠛŪ轐ꠛŪ譔꫙Ū0豰ꠛŪ贐ꠛŪ譔꫙Ū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醰ꠛŪ鉰ꠛŪ㡰鋵Ū0踰ꠛŪ郐ꠛŪ譔꫙Ū0郰ꠛŪ鋐ꠛŪ譔꫙Ū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 謼꫙Ū蹐ꠛŪ譔꫙Ū 謼꫙Ū釐ꠛŪ譔꫙Ū 謼꫙Ū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鋵Ū@謼꫙Ū譈꫙Ū㋰鋵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㩰鋵Ū@謜꫙Ū譈꫙Ū䅰鋵Ū@謜꫙Ū譈꫙Ū㰰鋵Ū@謜꫙Ū譈꫙Ū㧰鋵Ū@謜꫙Ū譈꫙Ū㈰鋵Ū@謜꫙Ū譈꫙Ū㉰鋵Ū謼꫙Ū譈꫙Ū譔꫙Ū謼꫙Ū譈꫙Ū譔꫙Ū謼꫙Ū譈꫙Ū譔꫙Ū謼꫙Ū譈꫙Ū譔꫙Ū謼꫙Ū譈꫙Ū譔꫙Ūd@謼꫙Ū譈꫙Ū㑰鋵Ūd@謼꫙Ū譈꫙Ū䱰鋵Ū謼꫙Ū譈꫙Ū譔꫙Ū謼꫙Ū譈꫙Ū譔꫙Ū謼꫙Ū譈꫙Ū譔꫙Ū謼꫙Ū譈꫙Ū譔꫙Ū謼꫙Ū譈꫙Ū譔꫙Ū謼꫙Ū譈꫙Ū譔꫙Ū謼꫙Ū譈꫙Ū譔꫙Ū謼꫙Ū譈꫙Ū譔꫙Ū謼꫙Ū譈꫙Ū譔꫙Ū謼꫙Ū譈꫙Ū譔꫙Ū謼꫙Ū譈꫙Ū譔꫙Ū謼꫙Ū譈꫙Ū譔꫙Ū謼꫙Ū譈꫙Ū譔꫙Ū 謼꫙Ū錐ꠛŪ譔꫙Ū 謼꫙Ū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Hp醐ꠛŪ鉐ꠛŪ䎰鋵ŪHp鄰ꠛŪ" userName="翺}谉㿟륷ﾏዚ쩟ﺮ潺Ꮐ鑶ŪᏝ鑶ŪᏝ鑶Ū痴翻˞쨰绯@쨀绯@쨀绯@裨ꡧŪĂꊰᖸ翻龠ꬡŪÊĘ̂蝹Ū̐蝹Ū誀敖Ū鞕㚼픀蠁唨翺}㨇衍ꤙ鞂爀夻䵷ᑐ鑶Ūᑭ鑶Ūᑭ鑶Ū痴翻̛쨰绯@쨀绯@쨀绯@悈ꡧŪĂꊰᖸ翻ȠꡨŪòǫ̀蝹Ū̐蝹Ū誀敖Ū鞄㚯혀蠁唨翺㚀ᘆ줰稡Ⴧ⹻쳠༐鑶Ū༭鑶Ū༭鑶Ū痴翻ă쨀绯@쨀绯@쨀绯@蕘ꬑŪĂꊰᖸ翻鈇Ū̨蝹Ū̐蝹Ū誀敖Ū鞫㛞흪蠁唨翺哥犑ⴥɓ摐꜍쇃鑶Ū-鑶Ū-鑶Ū痴翻ޝ쨰绯@쨀绯@쨀绯@䩘銌ŪĂꊰᖸ翻ⰠꡨŪêę̂蝹Ū̐蝹Ū誀敖Ū顚㛱蠁唨翺0ኼ勞컟损⌸뺼ေ鉻ጰ鑶Ūፍ鑶Ūፍ鑶Ū痴翻ጆ쨀绯@쨀绯@쨀绯@鉩ŪĂꊰᖸ翻ǀ鍮ŪÆÆ̨蝹Ū̐蝹Ū誀敖Ū顉㛠蠁唨翺}켁ￔ垲⤬筳쬧ꔤሐ鑶Ūር鑶Ūር鑶Ū痴翻͹쨰绯@쨀绯@쨀绯@芈ꡧŪĂꊰᖸ翻梀鎕Ū²²̨蝹Ū̐蝹Ū誀敖Ū顸㘓送꽘Ūꏀ꠱Ū齀꠱Ū鴀꠱Ū駀꠱Ūꉀ꠱Ū鼀꠱Ū鲀꠱Ūꔀ꠱Ū鯀꠱Ūꎀ꠱Ūꑀ꠱Ū飀꠱Ūꍀ꠱Ūꇀ꠱Ūꍀ꠱Ū飀꠱Ūꑀ꠱Ūꎀ꠱Ū鯀꠱Ūꔀ꠱Ū鲀꠱Ū鼀꠱Ūꉀ꠱Ū駀꠱Ū鴀꠱Ū齀꠱Ūꏀ꠱Ū茨꫙ŪprocServer32顯㘂蠁唨翺8}䁷၏璮˂礣ᵨĀ鑶Ūĝ鑶Ūĝ鑶Ū痴翻̝쨰绯@쨀绯@쨀绯@훘鉩ŪĂꊰᖸ翻⍐钗Ūææ̨蝹Ū̐蝹Ū誀敖Ū頞㘵蠁唨翺}赨萧뜂秺Ɣ℠䬅ﳔǀ鑶Ūǝ鑶Ūǝ鑶Ū痴翻࣋쨀绯@쨀绯@쨀绯@骘ꬑŪĂꊰᖸ翻 钗ŪÞÞ̨蝹Ū̐蝹Ū誀敖Ū頍㘤蠁唨翺Ө盲᮫⃔ॵ箲Ҵ๴፠鑶Ū፽鑶Ū፽鑶Ū痴翻ޛ쨰绯@쨀绯@쨀绯@佘ꞴŪĂꊰᖸ翻耠ꬡŪÊĘ̂蝹Ū̐蝹Ū誀敖Ū頼㙗蠁唨翺5}ᙄ聏鑸芉珞䞪ᚗ姤ൠ鑶Ūൽ鑶Ūൽ鑶Ū痴翻㫷쨀绯@쨀绯@쨀绯@ᖸ郜ŪĂꊰᖸ翻觀ꬡŪÎĮ̂蝹Ū̐蝹Ū誀敖Ū頣㙆蠁唨翺喷蜋嵨ᜋ堋尲뉙ﾰ鑵Ūￍ鑵Ūￍ鑵Ū痴翻࣐쨰绯@쨀绯@쨀绯@⒘郜ŪĂꊰᖸ翻驠ꬡŪÊĘ̂蝹Ū̐蝹Ū誀敖Ū飒㙹蠁唨翺ꁼጴ꙱鳸䈒买蜙償ᆰ鑶Ūᇍ鑶Ūᇍ鑶Ū痴翻ᮺ쨀绯@쨀绯@쨀绯@≸郜ŪĂ翶ꊰᖸ翻꥘ꍿŲ̄蝹Ū̐蝹Ū誀敖Ū˳죌ﺙ؂닐뮯봁ퟜ·츂萃☀ 稵愲ᐇ附円é穦ꑍ砀㼨冠ཊ㕽纸䮩ᵳ풱Æ㏴砈氦퓡䐵赏⢝︝쏕¹穂♸ẓ쨓낻鶍ᴨ헾袂솾木ႅꀰꮬŪ襀铬Ū;;&lt;ﺕﵸࢶﺒ&lt;൑䄰徰鍒Ū랰遝Ū㰸ﭕŪﬅŪ✐鐊Ū怠鍒Ū䀃＀䄃＀ȃÿ＀ᄀ䀀䀀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蚐ꠛŪ蚰ꠛŪ㿰鋵Ū0詰ꠛŪ議ꠛŪ譔꫙Ū0蟰ꠛŪ谰ꠛŪ譔꫙Ū謜꫙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蒰ꠛŪ褰ꠛŪ㠰鋵Ū0蛐ꠛŪ蓐ꠛŪ譔꫙Ū0蜰ꠛŪ蝐ꠛŪ譔꫙Ū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裰ꠛŪ跰ꠛŪ㭰鋵Ū0躰ꠛŪ酐ꠛŪ譔꫙Ū0銰ꠛŪ軐ꠛŪ譔꫙Ū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走ꠛŪ趐ꠛŪ㮰鋵Ū0鄐ꠛŪ貐ꠛŪ譔꫙Ū0酰ꠛŪ軰ꠛŪ譔꫙Ū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趰ꠛŪ貰ꠛŪ㺰鋵Ū0遐ꠛŪ輐ꠛŪ譔꫙Ū0釰ꠛŪ鋰ꠛŪ譔꫙Ū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鐰ꠛŪ銐ꠛŪㇰ鋵Ū0輰ꠛŪ轐ꠛŪ譔꫙Ū0豰ꠛŪ贐ꠛŪ譔꫙Ū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醰ꠛŪ鉰ꠛŪ㡰鋵Ū0踰ꠛŪ郐ꠛŪ譔꫙Ū0郰ꠛŪ鋐ꠛŪ譔꫙Ū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 謼꫙Ū蹐ꠛŪ譔꫙Ū 謼꫙Ū釐ꠛŪ譔꫙Ū 謼꫙Ū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鋵Ū@謼꫙Ū譈꫙Ū㋰鋵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㩰鋵Ū@謜꫙Ū譈꫙Ū䅰鋵Ū@謜꫙Ū譈꫙Ū㰰鋵Ū@謜꫙Ū譈꫙Ū㧰鋵Ū@謜꫙Ū譈꫙Ū㈰鋵Ū@謜꫙Ū譈꫙Ū㉰鋵Ū謼꫙Ū譈꫙Ū譔꫙Ū謼꫙Ū譈꫙Ū譔꫙Ū謼꫙Ū譈꫙Ū譔꫙Ū謼꫙Ū譈꫙Ū譔꫙Ū謼꫙Ū譈꫙Ū譔꫙Ūd@謼꫙Ū譈꫙Ū㑰鋵Ūd@謼꫙Ū譈꫙Ū䱰鋵Ū謼꫙Ū譈꫙Ū譔꫙Ū謼꫙Ū譈꫙Ū譔꫙Ū謼꫙Ū譈꫙Ū譔꫙Ū謼꫙Ū譈꫙Ū譔꫙Ū謼꫙Ū譈꫙Ū譔꫙Ū謼꫙Ū譈꫙Ū譔꫙Ū謼꫙Ū譈꫙Ū譔꫙Ū謼꫙Ū譈꫙Ū譔꫙Ū謼꫙Ū譈꫙Ū譔꫙Ū謼꫙Ū譈꫙Ū譔꫙Ū謼꫙Ū譈꫙Ū譔꫙Ū謼꫙Ū譈꫙Ū譔꫙Ū謼꫙Ū譈꫙Ū譔꫙Ū 謼꫙Ū錐ꠛŪ譔꫙Ū 謼꫙Ū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Hp醐ꠛŪ鉐ꠛŪ䎰鋵ŪHp鄰ꠛŪ邰ꠛŪ䦰鋵ŪHp贰ꠛŪ述ꠛŪ䭰鋵ŪHp蹰ꠛŪ辐ꠛŪ佰鋵ŪHp錰ꠛŪ辰ꠛŪ䲰鋵ŪHp鍐ꠛŪ运ꠛŪ䳰鋵Ūd@謼꫙Ū" userProvider="翺㚀ᘆ줰稡Ⴧ⹻쳠༐鑶Ū༭鑶Ū༭鑶Ū痴翻ă쨀绯@쨀绯@쨀绯@蕘ꬑŪĂꊰᖸ翻鈇Ū̨蝹Ū̐蝹Ū誀敖Ū鞫㛞흪蠁唨翺哥犑ⴥɓ摐꜍쇃鑶Ū-鑶Ū-鑶Ū痴翻ޝ쨰绯@쨀绯@쨀绯@䩘銌ŪĂꊰᖸ翻ⰠꡨŪêę̂蝹Ū̐蝹Ū誀敖Ū顚㛱蠁唨翺0ኼ勞컟损⌸뺼ေ鉻ጰ鑶Ūፍ鑶Ūፍ鑶Ū痴翻ጆ쨀绯@쨀绯@쨀绯@鉩ŪĂꊰᖸ翻ǀ鍮ŪÆÆ̨蝹Ū̐蝹Ū誀敖Ū顉㛠蠁唨翺}켁ￔ垲⤬筳쬧ꔤሐ鑶Ūር鑶Ūር鑶Ū痴翻͹쨰绯@쨀绯@쨀绯@芈ꡧŪĂꊰᖸ翻梀鎕Ū²²̨蝹Ū̐蝹Ū誀敖Ū顸㘓送꽘Ūꏀ꠱Ū齀꠱Ū鴀꠱Ū駀꠱Ūꉀ꠱Ū鼀꠱Ū鲀꠱Ūꔀ꠱Ū鯀꠱Ūꎀ꠱Ūꑀ꠱Ū飀꠱Ūꍀ꠱Ūꇀ꠱Ūꍀ꠱Ū飀꠱Ūꑀ꠱Ūꎀ꠱Ū鯀꠱Ūꔀ꠱Ū鲀꠱Ū鼀꠱Ūꉀ꠱Ū駀꠱Ū鴀꠱Ū齀꠱Ūꏀ꠱Ū茨꫙ŪprocServer32顯㘂蠁唨翺8}䁷၏璮˂礣ᵨĀ鑶Ūĝ鑶Ūĝ鑶Ū痴翻̝쨰绯@쨀绯@쨀绯@훘鉩ŪĂꊰᖸ翻⍐钗Ūææ̨蝹Ū̐蝹Ū誀敖Ū頞㘵蠁唨翺}赨萧뜂秺Ɣ℠䬅ﳔǀ鑶Ūǝ鑶Ūǝ鑶Ū痴翻࣋쨀绯@쨀绯@쨀绯@骘ꬑŪĂꊰᖸ翻 钗ŪÞÞ̨蝹Ū̐蝹Ū誀敖Ū頍㘤蠁唨翺Ө盲᮫⃔ॵ箲Ҵ๴፠鑶Ū፽鑶Ū፽鑶Ū痴翻ޛ쨰绯@쨀绯@쨀绯@佘ꞴŪĂꊰᖸ翻耠ꬡŪÊĘ̂蝹Ū̐蝹Ū誀敖Ū頼㙗蠁唨翺5}ᙄ聏鑸芉珞䞪ᚗ姤ൠ鑶Ūൽ鑶Ūൽ鑶Ū痴翻㫷쨀绯@쨀绯@쨀绯@ᖸ郜ŪĂꊰᖸ翻觀ꬡŪÎĮ̂蝹Ū̐蝹Ū誀敖Ū頣㙆蠁唨翺喷蜋嵨ᜋ堋尲뉙ﾰ鑵Ūￍ鑵Ūￍ鑵Ū痴翻࣐쨰绯@쨀绯@쨀绯@⒘郜ŪĂꊰᖸ翻驠ꬡŪÊĘ̂蝹Ū̐蝹Ū誀敖Ū飒㙹蠁唨翺ꁼጴ꙱鳸䈒买蜙償ᆰ鑶Ūᇍ鑶Ūᇍ鑶Ū痴翻ᮺ쨀绯@쨀绯@쨀绯@≸郜ŪĂ翶ꊰᖸ翻꥘ꍿŲ̄蝹Ū̐蝹Ū誀敖Ū˳죌ﺙ؂닐뮯봁ퟜ·츂萃☀ 稵愲ᐇ附円é穦ꑍ砀㼨冠ཊ㕽纸䮩ᵳ풱Æ㏴砈氦퓡䐵赏⢝︝쏕¹穂♸ẓ쨓낻鶍ᴨ헾袂솾木ႅꀰꮬŪ襀铬Ū;;&lt;ﺕﵸࢶﺒ&lt;൑䄰徰鍒Ū랰遝Ū㰸ﭕŪﬅŪ✐鐊Ū怠鍒Ū䀃＀䄃＀ȃÿ＀ᄀ䀀䀀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蚐ꠛŪ蚰ꠛŪ㿰鋵Ū0詰ꠛŪ議ꠛŪ譔꫙Ū0蟰ꠛŪ谰ꠛŪ譔꫙Ū謜꫙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蒰ꠛŪ褰ꠛŪ㠰鋵Ū0蛐ꠛŪ蓐ꠛŪ譔꫙Ū0蜰ꠛŪ蝐ꠛŪ譔꫙Ū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裰ꠛŪ跰ꠛŪ㭰鋵Ū0躰ꠛŪ酐ꠛŪ譔꫙Ū0銰ꠛŪ軐ꠛŪ譔꫙Ū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走ꠛŪ趐ꠛŪ㮰鋵Ū0鄐ꠛŪ貐ꠛŪ譔꫙Ū0酰ꠛŪ軰ꠛŪ譔꫙Ū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趰ꠛŪ貰ꠛŪ㺰鋵Ū0遐ꠛŪ輐ꠛŪ譔꫙Ū0釰ꠛŪ鋰ꠛŪ譔꫙Ū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鐰ꠛŪ銐ꠛŪㇰ鋵Ū0輰ꠛŪ轐ꠛŪ譔꫙Ū0豰ꠛŪ贐ꠛŪ譔꫙Ū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p醰ꠛŪ鉰ꠛŪ㡰鋵Ū0踰ꠛŪ郐ꠛŪ譔꫙Ū0郰ꠛŪ鋐ꠛŪ譔꫙Ū鏐ꠛ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 謼꫙Ū蹐ꠛŪ譔꫙Ū 謼꫙Ū釐ꠛŪ譔꫙Ū 謼꫙Ū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鋵Ū@謼꫙Ū譈꫙Ū㋰鋵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㩰鋵Ū@謜꫙Ū譈꫙Ū䅰鋵Ū@謜꫙Ū譈꫙Ū㰰鋵Ū@謜꫙Ū譈꫙Ū㧰鋵Ū@謜꫙Ū譈꫙Ū㈰鋵Ū@謜꫙Ū譈꫙Ū㉰鋵Ū謼꫙Ū譈꫙Ū譔꫙Ū謼꫙Ū譈꫙Ū譔꫙Ū謼꫙Ū譈꫙Ū譔꫙Ū謼꫙Ū譈꫙Ū譔꫙Ū謼꫙Ū譈꫙Ū譔꫙Ūd@謼꫙Ū譈꫙Ū㑰鋵Ūd@謼꫙Ū譈꫙Ū䱰鋵Ū謼꫙Ū譈꫙Ū譔꫙Ū謼꫙Ū譈꫙Ū譔꫙Ū謼꫙Ū譈꫙Ū譔꫙Ū謼꫙Ū譈꫙Ū譔꫙Ū謼꫙Ū譈꫙Ū譔꫙Ū謼꫙Ū譈꫙Ū譔꫙Ū謼꫙Ū譈꫙Ū譔꫙Ū謼꫙Ū譈꫙Ū譔꫙Ū謼꫙Ū譈꫙Ū譔꫙Ū謼꫙Ū譈꫙Ū譔꫙Ū謼꫙Ū譈꫙Ū譔꫙Ū謼꫙Ū譈꫙Ū譔꫙Ū謼꫙Ū譈꫙Ū譔꫙Ū 謼꫙Ū錐ꠛŪ譔꫙Ū 謼꫙Ū鈰ꠛ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謼꫙Ū譈꫙Ū譔꫙ŪHp醐ꠛŪ鉐ꠛŪ䎰鋵ŪHp鄰ꠛŪ邰ꠛŪ䦰鋵ŪHp贰ꠛŪ述ꠛŪ䭰鋵ŪHp蹰ꠛŪ辐ꠛŪ佰鋵ŪHp錰ꠛŪ辰ꠛŪ䲰鋵ŪHp鍐ꠛŪ运ꠛŪ䳰鋵Ūd@謼꫙Ū譈꫙Ū䴰鋵ŪdP類ꠛŪ譈꫙Ū䮰鋵Ū謼꫙Ū譈꫙Ū譔꫙Ūxp賐ꠛŪ逰ꠛŪ䍰鋵Ūxp賰ꠛŪ鐐ꠛŪ䯰鋵Ūxp遰ꠛŪ邐ꠛŪ䛰鋵Ūxp豐ꠛŪ赐ꠛŪ䰰鋵Ūxp颰ꠛŪ镰ꠛŪ䥰鋵Ūxp餐ꠛŪ钐ꠛŪ䑰鋵Ūxp雐ꠛŪ騐ꠛŪ䵰鋵Ūxp閐ꠛŪ铐ꠛ"/>
      </Event>
      <Event time="2025-12-04T14:44:19.89" id="{491CAEBC-1F15-4E42-A9D8-A9AE1F4F5F35}">
        <Attribution userId="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 userName="翺翶梹∔䆷܍䟟뵓䔗炤钬Ū钬Ū钬Ū痴翻뗞쮀绯䝘ꬡĀ屠냠Ū嘀翺ŪꎆŪĂ翶ꊰᖸ翻츨ꍿŲ̄蝹Ū̐蝹Ū誀敖Ū褏㤢ﬀ蠀唨翺f0₿琥埖ⳳ䯦筼⚃﹀钬Ū﹝钬Ū﹝钬Ū痴翻࢛쮀绯䝘ꬡĀ曠냠Ū嘀翺ŪꎆŪĂꊰᖸ翻艀鞨Ū̨蝹Ū̐蝹Ū誀敖Ū褾㥕ﰀ蠀唨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 userProvider="翺}₿琥埖ⳳ䯦筼⚃Ȁ钭Ūȝ钭Ūȝ钭Ū痴翻࢛쨀绯@쨀绯@쨀绯@ꎆŪĂꊰᖸ翻䊠鎔ŪÖǪ̈蝹Ū̐蝹Ū誀敖Ū褭㥄ﴀ蠀唨翺翶辣꼁俗왕㯊뺇绢໰钭Ū།钭Ū།钭Ū痴翻Ⱍ쮀绯䝘ꬡĀ斠냠Ū嘀翺ŪसꎇŪĂ翶ꊰᖸ翻뺸ꍿŲ̄蝹Ū̐蝹Ū誀敖Ū觜㥷︀耀唨翺캄䟗ὺ썬＜筹쀳癴Ẋ炉言៍䂋΃ŪĂ쾋䵴ꊰᖸ翻쾋䵴墝佧鉀ዶ䰝䜷쾋䵴墝佧鉀ገ諢៍䂋ҏ袥̨蝹Ū̐蝹Ū觃㥦ｪ蠀唨翺7}翉龟䶭솠齻᧫쌰钬Ū썍钬Ū썍钬Ū痴翻׼쮀绯䝘ꬡĀ儠냠Ū嘀翺Ū鏇ŪĂꊰᖸ翻むꎱŪ̨蝹Ū̐蝹Ū誀敖Ū觲㢙送츰ꮑŪꥀ皊翻딀皊翻떀皊翻뗀皊翻ꑀ皊翻덀皊翻뇀皊翻ꯀ皊翻꜀皊翻둀皊翻돀皊翻ꏀ皊翻늀皊翻띀皊翻뒀皊翻똀皊翻꺀皊翻ꠀ皊翻꼀皊翻뀀皊翻끀皊翻ꘀ皊翻가皊翻검皊翻걀皊翻Ꟁ皊翻Ꚁ皊翻ꛀ皊翻Ꞁ皊翻ꕀ皊翻觡㢈ǲ蠁唨翺-⎱挄辶甆גꭻ魮彐鑶Ū彭鑶Ū彭鑶Ū ] ເ쨰绯@쨀绯@쨀绯@顀ŪĂﾬ䅋ꊰᖸ翻皫놽ͭ琸桁魇碖ᶔךּ嵳㚭俋ﺤ존㓙ﯖꪗ댌뀿￺樜̨蝹Ū̐蝹Ū誀敖Ū覐㢻Ȁ蠁唨翺䅭߹夊궇뱸Ȉ㛉﷐郄Ū﷭郄Ū﷭郄Ū959︋쨰绯@쨀绯@쨀绯@㎸鑺ŪĂ翶ꊰᖸ翻ŪꍿŲ̄蝹Ū̐蝹Ū誀敖Ū覇㢪̀送郢Ū⯐銖Ū㾀Ū鞆Ū㾀Ū칐鈸Ū覶㣝Ѐ蠁唨翺ef첐ꮌŪ첗ꮌŪ첗ꮌŪ㧟ଂݒ祺퀵㙏ᙢ朰鑶Ū杍鑶Ū杍鑶Ūros̷Ū麸ﭑŪĂC3ꊰᖸ翻EDEFCMAOGJA5CSFUBUFF\DSC̨蝹Ū̐蝹Ū誀敖Ū覥㣌Ԁ蠁唨翺:펰ꮌŪ펷ꮌŪ펷ꮌŪ伪䆦酗浌垫ẁ桤걑新鑶Ū旍鑶Ū旍鑶ŪporՅŪﭑŪĂCoꊰᖸ翻r:1; CobaltMinor:6; MsDą蝹Ū̐蝹Ū誀敖Ū詔㣿٪蠁唨翺}끿꭭칤꭛춳ᴅ葔嵰鑶Ū嶍鑶Ū嶍鑶Ūć쨰绯@쨀绯@쨀绯@钴ŪĂꊰᖸ翻&#10;DEFꢈŲ̄蝹Ū̐蝹Ū誀敖Ū詻㣮܀蠁唨翺}퇠ꮌŪ퇧ꮌŪ퇧ꮌŪ䅒Ⓓ念䠨橽晀鑶Ū晝鑶Ū晝鑶ŪroṡŪ뿨ﭦŪĂC3ꊰᖸ翻EDEFCMAOGJA5CSFUBUFF\DSC̨蝹Ū̐蝹Ū誀敖Ū詪㠁ࠀ蠁唨翺}ﻐ私舠뀛慻䧭並郄Ū揄郄Ū揄郄ŪrosЈ쨰绯@쨀绯@쨀绯@莨鄭ŪĂC3ꊰᖸ翻EDEFCMAOGJA5CSFUBUFF\DSC̨蝹Ū̐蝹Ū誀敖Ū訙㠰ऀ蠁唨翺}칀ꮌŪ칇ꮌŪ칇ꮌŪ䔤謵ꩴ͈╬밭頂＠郄Ū］郄Ū］郄Ūros̓Ū헸ﭑŪĂC3ꊰᖸ翻EDEFCMAOGJA5CSFUBUFF\DSC̨蝹Ū̐蝹Ū誀敖Ū計㠣਀蠁唨翺}ϗ噏曘귇딬ຢﶠ郄Ūﶽ郄Ūﶽ郄ŪrosǢ쨰绯@쨀绯@쨀绯@ｨ钴ŪĂC3ꊰᖸ翻EDEFCMAOGJA5CSFUBUFF\DSC̨蝹Ū̐蝹Ū誀敖Ū訿㡒୪蠁唨翺}쵰ꮌŪ쵷ꮌŪ쵷ꮌŪὺ썬＜筹쀳癴Ẋ炉ﯰ郄Ūﰍ郄Ūﰍ郄Ū＀฀΃ŪﭑŪĂꊰᖸ翻฀฀฀฀̨蝹Ū̐蝹Ū誀敖Ū訮㡅ఀ蠁唨翺}ῼ鑽趶꧷鍾厷깣张鑶Ū弽鑶Ū弽鑶Ū︋쨰绯@쨀绯@쨀绯@钴ŪĂꊰᖸ翻㾀₢괍沐ꠗŲ̄蝹Ū̐蝹Ū誀敖Ū諝㡴෦蠁唨翺}ꈯ榅묻쐈ﺇ泘犄檴嶠鑶Ū嶽鑶Ū嶽鑶Ūrosǣ쨰绯@쨀绯@쨀绯@׈钵ŪĂC3ꊰᖸ翻EDEFCMAOGJA5CSFUBUFF\DSC̨蝹Ū̐蝹Ū誀敖Ū諌㡧฀蠁唨翺}嗗蔓棗८曠ꃸȂ愰鑶Ū慍鑶Ū慍鑶ŪrosǢ쨰绯@쨀绯@쨀绯@钴ŪĂC3ꊰᖸ翻EDEFCMAOGJA5CSFUBUFF\DSC̨蝹Ū̐蝹Ū誀敖Ū諳㮖ༀ送Id鬠鏟Ūꥀ皊翻딀皊翻떀皊翻ꪐ꫘Ū耀Ꞁ皊翻ꕀ皊翻諢㮉က蠁唨翺}ƕꞣ텣氯甼甆쭼梀鑶Ū條鑶Ū條鑶Ūpor૳쨰绯@쨀绯@쨀绯@న钵ŪĂCoꊰᖸ翻r:1; CobaltMinor:6; MsDą蝹Ū̐蝹Ū誀敖Ū誑㮸ᄀ蠁唨翺}캐ꮌŪ캗ꮌŪ캗ꮌŪ렿䷗た府Ѫ꠫몐㠋曐鑶Ū曭鑶Ū曭鑶Ṵ̄ŪﭑŪĂ翶ꊰᖸ翻Ū져ꍿŲ̄蝹Ū̐蝹Ū誀敖Ū誀㮫ቪ蠁唨翺翶鲡뚵ȸ헄᛻蔟惐鑶Ū惭鑶Ū惭鑶Ūros᧯쨰绯@쨀绯@쨀绯@え钵ŪĂ翶ꊰᖸ翻AO敨鞺Ū쌨ꭘŲ̄蝹Ū̐蝹Ū誀敖Ū誷㯚ጀ蠁唨翺}큐ꮌŪ큗ꮌŪ큗ꮌŪ紽秩畉㆏잗虚⢡숣郄Ū郄Ū郄Ūros̯Ū톸ﭑŪĂC3ꊰᖸ翻EDEFCMAOGJA5CSFUBUFF\DSC̨蝹Ū̐蝹Ū誀敖Ū誦㯍᐀蠁唨翺}쿠ꮌŪ쿧ꮌŪ쿧ꮌŪ툕㧝豩ᄽ얃憞턀ﰠ郄Ūﰽ郄Ūﰽ郄ŪmenʴŪ쭘ﭑŪĂe.ꊰᖸ翻r:1; CobaltMinor:6; MsDą蝹Ū̐蝹Ū誀敖Ū譕㯼ᔀ蠁唨翺}沥ᥗ툤櫭̀ˆ柀鑶Ū柝鑶Ū柝鑶Ūđ쨰绯@쨀绯@쨀绯@Ҹ郜ŪĂꊰᖸ翻AŊ偐翶̨蝹Ū̐蝹Ū誀敖Ū譄㯯ᘀ蠁唨翺}ᨡ佫砙栻鬇嶍悠鑶Ū悽鑶Ū悽鑶Ūrosӆ쨀绯@쨀绯@쨀绯@䖸錌ŪĂC3ꊰᖸ翻EDEFCMAOGJA5CSFUBUFF\DSC̨蝹Ū̐蝹Ū誀敖Ū譫㬞ᝪ蠁哀銰ŪᦀꩭŪ漰銰ŪᵐꩭŪ啐銰Ū℠ꩭŪ斠銰Ū⓰ꩭŪ憰銰ŪꩬŪ渐銰Ū朰靊Ūྀ鮘Ū灐銰Ū䄐靊Ū幐銰Ū滐靊Ū宀銰Ū䢰靊Ū爀銰Ū偐靊Ū관铵Ū圀銰Ū吠靊Ū頀&#10;撐鐀撐謚㬱᠀蠁唨翺U㰭꟎阒ꃬ䵰끢Ⅽ柰鑶Ū栍鑶Ū栍鑶Ūroś쨰绯@쨀绯@쨀绯@㖘郜ŪĂC3ꊰᖸ翻EDEFCMAOGJA5CSFUBUFF\DSC̨蝹Ū̐蝹Ū誀敖Ū謉㬠ᦝ蠁唨翺}橣೦渾嶷ㆾ惛踸栠鑶Ū栽鑶Ū栽鑶Ūrosᕅ쨰绯@쨀绯@쨀绯@﹘郛ŪĂC3ꊰᖸ翻EDEFCMAOGJA5CSFUBUFF\DSC̨蝹Ū̐蝹Ū誀敖Ū謸㭓ᨀ蠁唨翺}캠ꮌŪ캧ꮌŪ캧ꮌŪ㹀폞颒꿦雃闆㊴桐鑶Ū桭鑶Ū桭鑶ŪrosČŪﭑŪĂC3ꊰᖸ翻EDEFCMAOGJA5CSFUBUFF\DSC̨蝹Ū̐蝹Ū誀敖Ū謯㭂ᬀ蠁唨翺}토ꮌŪ톦ꮌŪ톦ꮌŪ쾒걮⢐ᬲ貺঄㠵鿞捰鑶Ū掍鑶Ū掍鑶ŪrosљŪ鉸﬍ŪĂC3ꊰᖸ翻EDEFCMAOGJA5CSFUBUFF\DSC̨蝹Ū̐蝹Ū誀敖Ū诞㭵ᰀ蠁唨翺}셙胤ꔨᄤ홦좤摠鑶Ū摽鑶Ū摽鑶ŪrosҰ쨰绯@쨀绯@쨀绯@퓈鈸ŪĂC3ꊰᖸ翻EDEFCMAOGJA5CSFUBUFF\DSC̨蝹Ū̐蝹Ū誀敖Ū词㭤ᴀ蠁媘瞒翻Ǡ韩Ū⢜ˠ韩Ū僨遻Ū䴠ꠌŪ뿰镂Ū䚐鵿Ū푰镂Ū슀镂ŪňŪഘŪ⥀ꫝŪĀ랰ŪހРWﺷɰ꫓ɫοںꕹ笠ꭘŪ诼㪗Ṫ蠁唨翺}圮꟠쿻펂鎽࢑械鑶Ū棍鑶Ū棍鑶Ūrosǣ쨰绯@쨀绯@쨀绯@專銏ŪĂC3ꊰᖸ翻EDEFCMAOGJA5CSFUBUFF\DSC̨蝹Ū̐蝹Ū誀敖Ū诣㪆ἀ蠁唨翺}墜ꃒ쭱쐪Ḏ쭮㟫p郅Ū郅Ū郅Ūpor΃쨰绯@쨀绯@쨀绯@罨鄭ŪĂCoꊰᖸ翻r:1; CobaltMinor:6; MsDą蝹Ū̐蝹Ū誀敖Ū讒㪹 蠁唨翺}溢᯸홠쓋攉岮囔燼郄Ū郄Ū郄Ūć쨀绯@쨀绯@쨀绯@겘鎷ŪĂꊰᖸ翻̨蝹Ū̐蝹Ū誀敖Ū讁㪨℀蠁唨翺}톰ꮌŪ통ꮌŪ통ꮌŪ쵣ᴧ◬歶鿡⍿无鑶Ū旽鑶Ū旽鑶Ūఀ쨲熷ϷŪ෈蝹ŪĂ쮘茛ꊰᖸ翻まᅕ窸㕑핋ᠥ蚗罖᫥㊠江뺐缜袹⑳톣ｇ洹ồ꺍䟥෠̨蝹Ū̐蝹Ū誀敖Ū记㫛∀蠁唨翺}쳐ꮌŪ쳗ꮌŪ쳗ꮌŪ楝五☺넝唷騠ᴽ⑔搰鑶Ū摍鑶Ū摍鑶Ūros︩ŪﭑŪĂC3ꊰᖸ翻EDEFCMAOGJA5CSFUBUFF\DSC̨蝹Ū̐蝹Ū誀敖Ū讧㫊⍪蠁唨翺}꺠忈᭶戕錗낶蒐㗳愀鑶Ū愝鑶Ū愝鑶Ūǻ쨰绯@쨀绯@쨀绯@艈銏ŪĂꊰᖸ翻&#10;̨蝹Ū̐蝹Ū誀敖Ū豖㫽␀送骠꫘Ūꍀ皊翻꽀皊翻낀皊翻꧀皊翻ꪀ皊翻꾀皊翻꿀皊翻ꨀ皊翻ꩀ皊翻냀皊翻넀皊翻ꫀ皊翻꬀皊翻김皊翻ꦀ皊翻ꭀ皊翻ꮀ皊翻녀皊翻놀皊翻ꗀ皊翻ꖀ皊翻豅㫬▍蠁唨翺}첰ꮌŪ첷ꮌŪ첷ꮌŪ楼䧬텑峤颠⛦윁⹪技鑶Ū抝鑶Ū抝鑶Ūpor̩ŪﭑŪĂCoꊰᖸ翻r:1; CobaltMinor:6; MsDą蝹Ū̐蝹Ū誀敖Ū豴㨟☀蠁唨翺}텠ꮌŪ텧ꮌŪ텧ꮌŪ㢤振ꇺ⋳棠鑶Ū棽鑶Ū棽鑶Ū̳ŪﭑŪĂꊰᖸ翻̨蝹Ū̐蝹Ū誀敖Ū谛㨎✀蠁唨翺}쎉㷊砐瞿な㤹峨憐鑶Ū憭鑶Ū憭鑶Ūrosđ쨰绯@쨀绯@쨀绯@煈銏ŪĂC3ꊰᖸ翻EDEFCMAOGJA5CSFUBUFF\DSC̨蝹Ū̐蝹Ū誀敖Ū谊㨡⠀蠁唨翺}ㅿ鉹⯬諑ᣱ䡆洹懀鑶Ū懝鑶Ū懝鑶Ūrosᓁ쨰绯@쨀绯@쨀绯@恈銏ŪĂC3ꊰᖸ翻EDEFCMAOGJA5CSFUBUFF\DSC̨蝹Ū̐蝹Ū誀敖Ū谹㩐⤀蠁唨翺}ꡮ赿燐်掷㕦猪郄Ū諾郄Ū諾郄Ūἀ浢ǣ쨰绯@쨀绯@쨀绯@遨鄭ŪĂC3ꊰᖸ翻EDEFCMAOGJA5CSFUBUFF\DSC̨蝹Ū̐蝹Ū誀敖Ū谨㩃⩪送ˠ鍀Ū挀邖Ū⿐邖Ū蔠邖Ū阰邖Ū琐邖Ū롐邖Ū邖Ū텰郄ŪꝀ邖Ū邖Ūﲐ邖Ū挠郱Ū灠韯Ū଀ꡃŪ끐ꠃŪ䯠錆Ū賟㩲⬀蠁媘瞒翻銼Ū䶸銼Ū覨ꩡŪ㾠ꠌŪ锱Ū뤀锸Ū헀镂Ū锱ŪҸŪൈŪِꪲŪ랰ŪਠЀWȫɬƮɬ(鬄訠ꭘŪ賎㩥Ⰰ蠁唨翺밒⫤這곋䡀뭧郄Ū郄Ū郄Ū꜀皊翻Ǣ쨰绯@쨀绯@쨀绯@ⵘ鑺ŪĂ翻ꊰᖸ翻ꘀ皊翻가皊翻검皊翻걀皊翻Ꟁ皊翻Ꚁ皊翻̨蝹Ū̐蝹Ū誀敖Ū賽㶔ⴀ蠁唨翺U퀠ꮌŪ퀧ꮌŪ퀧ꮌŪ墤嶂ꗚ琮擰椭㨴毲ﺐ郄Ūﺭ郄Ūﺭ郄ŪrosˡŪ쾘ﭑŪĂC3ꊰᖸ翻EDEFCMAOGJA5CSFUBUFF\DSC̨蝹Ū̐蝹Ū誀敖Ū賬㶇⸀蠁唨翺}ᛱ⦟។✊凡坩者柏郄Ū郄Ū郄ŪrosΠ쨰绯@쨀绯@쨀绯@꧸鞵ŪĂC3ꊰᖸ翻EDEFCMAOGJA5CSFUBUFF\DSC̨蝹Ū̐蝹Ū誀敖Ū貓㶶⽪蠁컀瞒翻僰瞒翻芰Ūὐ韷ŪꭃŪ呰瞒翻厠瞒翻唀瞒翻吸瞒翻吀瞒翻哈瞒翻喈瞒翻嘘瞘翻൶䢠䒐꭪Ū䒘꭪Ū䒘꭪Ū춨瞒翻⃀ŪW䴐ꢀŪ쿐瞒翻퀰瞒翻큸瞒翻킨瞒翻貂㶩　蠁唨翺r:츰ꮌŪ츷ꮌŪ츷ꮌŪ⢜洜␮睓غ•呩郄Ū郄Ū郄Ū959̺Ū폘ﭑŪĂꊰᖸ翻̨蝹Ū̐蝹Ū誀敖Ū貱㷘ㅕ蠁唨翺}䘱꺇̞鞠ꗾ猜ｐ郄Ūｭ郄Ūｭ郄ŪporǱ쨀绯@쨀绯@쨀绯@嶈鈾ŪĂCoꊰᖸ翻r:1; CobaltMinor:6; MsDą蝹Ū̐蝹Ū誀敖Ū負㷋㈀蠁唨翺U춐ꮌŪ춗ꮌŪ춗ꮌŪ詽弅恊薪㊠篵杠鑶Ū杽鑶Ū杽鑶Ūros;ŪﭑŪĂC3ꊰᖸ翻EDEFCMAOGJA5CSFUBUFF\DSC̨蝹Ū̐蝹Ū誀敖Ū赗㷺㌀蠁唨翺퓣蔰＆뱒ﭸ⏦঩챔Ϭ慠鑶Ū慽鑶Ū慽鑶Ū退璴斠旝΄쨰绯@쨀绯@쨀绯@部钴ŪĂꝦ䝺ꊰᖸ翻诊嬬툓캻塅䉑䭽뿌ઁ藀琩ゔ᭚꛷䦺க鯅ᠭセ孢̨蝹Ū̐蝹Ū誀敖Ū赆㷭㐀蠁唨翺U탐ꮌŪ탗ꮌŪ탗ꮌŪ뿊⾨㣻㢠瘍䖴ሺ撐鑶Ū播鑶Ū播鑶Ūros̝Ū鍈ﭦŪĂC3ꊰᖸ翻EDEFCMAOGJA5CSFUBUFF\DSC̨蝹Ū̐蝹Ū誀敖Ū赵㴜㔀送ᦰꪜŪ팀ꭅŪ郢Ū㾀MiŪeCa㾀HY懲Ū赤㴏㙪蠁唨翺}칠ꮌŪ칧ꮌŪ칧ꮌŪ⦰⿤樅沈虠䙇斀鑶Ū斝鑶Ū斝鑶Ū ] ̳ŪﭑŪĂC3ꊰᖸ翻EDEFCMAOGJA5CSFUBUFF\DSC̨蝹Ū̐蝹Ū誀敖Ū贋㴾㜀蠁唨翺}ᘒꛔ䪬᭸쉡탛᳹郄Ū郄Ū郄Ū愀笮撩з쨰绯@쨀绯@쨀绯@ⱸ銉ŪĂ긌ꊰᖸ翻⛼嚡ന軯馒殤튧譮ꆎ఺᧛㽭Ὃ촑ᐁ穷⑁膊恑௄̨蝹Ū̐蝹Ū誀敖Ū贺㵑㠀蠁唨翺}嬩䦍䬱荞僠獞髼懰鑶Ū戍鑶Ū戍鑶Ūഀǣđ쨰绯@쨀绯@쨀绯@ᣨ钵ŪĂǣꊰᖸ翻幁Hǣ5ǣકcǣ෕ǣ෕ǣ෕ǣ̨蝹Ū̐蝹Ū誀敖Ū贩㵀㤀蠁唨翺}䭪섧쭷樶䇕Үﭠ郄Ūﭽ郄Ūﭽ郄Ū耀࿛ć쨰绯@쨀绯@쨀绯@計鄭ŪĂ츏斕ꊰᖸ翻ϥ碊㞆ᦟ兰쪱ꢤ⟟飋ᡗ拱摋⽕禿鷋肮옐䭪㜓삻ല̨蝹Ū̐蝹Ū誀敖Ū跘㵳㨀蠁唨翺}쾠ꮌŪ쾧ꮌŪ쾧ꮌŪ䣯㫤詝齶▚╶⡟郄Ū郄Ū郄Ūros˪Ū쵸ﭑŪĂC3ꊰᖸ翻EDEFCMAOGJA5CSFUBUFF\DSC̨蝹Ū̐蝹Ū誀敖Ū跏㵢㭪蠁唨翺}ʄ瞗慡촮樜郄Ū郄Ū郄Ū㔀ꌄŪ︋쨀绯@쨀绯@쨀绯@슨ꌢŪĂŪꊰᖸ翻斐꟡ŪꛀŪ挐꟡ŪꩀŪ摐꟡Ū가Ų̄蝹Ū̐蝹Ū誀敖Ū跾㲕㰀蠁唨翺}첀ꮌŪ첇ꮌŪ첇ꮌŪ栓꿔槞싷뾶枝靡嵀鑶Ū嵝鑶Ū嵝鑶Ūros̷ŪﭑŪĂC3ꊰᖸ翻EDEFCMAOGJA5CSFUBUFF\DSC̨蝹Ū̐蝹Ū誀敖Ū跭㲄㶘蠁唨翺࢖ꉝ睖ﻼ噢䄍챊皛晰鑶Ū暍鑶Ū暍鑶Ū˳쨰绯@쨀绯@쨀绯@⫸郜ŪĂꊰᖸ翻&#10;DEFime濸ￋ辡ų̈̀蝹Ū̐蝹Ū誀敖Ū趜㲷㸀蠁唨翺}혇䮯幉敶䣠핼铁析鑶Ū枭鑶Ū枭鑶ŪrosǮ쨰绯@쨀绯@쨀绯@⚸郜ŪĂC3ꊰᖸ翻EDEFCMAOGJA5CSFUBUFF\DSC̨蝹Ū̐蝹Ū誀敖Ū趃㲦㼀蠁컀瞒翻僰瞒翻芰Ū쑀ꭃŪꭃŪ呰瞒翻厠瞒翻唀瞒翻吸瞒翻吀瞒翻哈瞒翻喈瞒翻嘘瞘翻ම䣀䔠꭪Ū䔨꭪Ū䔨꭪Ū춨瞒翻⃀ŪW䍠ꢀŪ쿐瞒翻퀰瞒翻큸瞒翻킨瞒翻趲㳙䀀蠁唨翺}쪯ߝƍ颖坝寑䗹텶毠鑶Ū毽鑶Ū毽鑶ŪȂ쨰绯@쨀绯@쨀绯@丸錌ŪĂꊰᖸ翻㾀㩎ጬ자ꯈŲ̄蝹Ū̐蝹Ū誀敖Ū趡㳈䄀蠁唨翺}좕㘘끙瞰⪯勈讗沠鑶Ū沽鑶Ū沽鑶Ū㒴쨰绯@쨀绯@쨀绯@鉩ŪĂ꒛ɮꊰᖸ翻麷̨蝹Ū̐蝹Ū誀敖Ū蹐㳻䉪蠁唨翺}믁峲鉶棪≁ߔ䭴뺖汀鑶Ū汝鑶Ū汝鑶Ūϟ쨰绯@쨀绯@쨀绯@郸郜ŪĂꊰᖸ翻㾀1;ꯈŲ̄蝹Ū̐蝹Ū誀敖Ū蹇㳪䌀蠁唨翺}鯩⧼汀㲂戠鑶Ū戽鑶Ū戽鑶Ū˳쨰绯@쨀绯@쨀绯@᭨ꎐŪĂꊰᖸ翻㾀Ū欠ꯈŲ̄蝹Ū̐蝹Ū誀敖Ū蹶㰝䐀蠁唨翺}緈⯊踞Ɥ鬲ᤚ魯ᛙ扐鑶Ū扭鑶Ū扭鑶ŪΘ쨰绯@쨀绯@쨀绯@轸꟒ŪĂꊰᖸ翻㾀W⇐ꯈŲ̄蝹Ū̐蝹Ū誀敖Ū蹥㰌䔀蠁唨翺}旻ꎨᠤ뭆ꨤ欴ᯆ箆擀鑶Ū擝鑶Ū擝鑶Ū吀瞒翻ᅋ쨰绯@쨀绯@쨀绯@☈ꎐŪĂꊰᖸ翻Wk쿐瞒翻퀰瞒翻큸瞒翻̨蝹Ū̐蝹Ū誀敖Ū踔㰿䘀蠁唨翺}㩻㻁꼉鄺巴杗㝇忠鑶Ū忽鑶Ū忽鑶Ūם쨰绯@쨀绯@쨀绯@ꯨ鞂ŪĂꊰᖸ翻㾀AO鷀ꯈŲ̄蝹Ū̐蝹Ū誀敖Ū踻㰮䝪蠁唨翺}뗖ᶟ椯歪柶ರ닍殰鑶Ū母鑶Ū母鑶Ū吀瞒翻đ쨰绯@쨀绯@쨀绯@鉩ŪĂꊰᖸ翻W쿐瞒翻퀰瞒翻큸瞒翻̨蝹Ū̐蝹Ū誀敖Ū踪㱁䠀蠁ᇘ쀤翺//彀辡ǜ沠鉎ŪscoaormgnFh,﫠ꌎŪ潀ꟻŪ 댐辡ǜ铈Ū륀铈Ū栠鎑Ū栨鎑Ū栨鎑Ū痠ꟽŪ痨ꟽŪ痨ꟽŪ诀鏷Ū軙㱰䤘蠁唨翺}컛挧ⓥ㹄堙튒漐鑶Ū漭鑶Ū漭鑶Ū̮쨰绯@쨀绯@쨀绯@衸郜ŪĂꊰᖸ翻㾀゠ꯈŲ̄蝹Ū̐蝹Ū誀敖Ū軈㱣䨀蠁唨翺}䞝꫗좒櫌泤暠鑶Ū暽鑶Ū暽鑶Ū吀瞒翻̀쨰绯@쨀绯@쨀绯@⠨ꎐŪĂꊰᖸ翻W쿐瞒翻퀰瞒翻큸瞒翻̨蝹Ū̐蝹Ū誀敖Ū軿㾒䬀蠁唨翺}Ủ᥊璱ݎ蒅亯陬崐鑶Ū崭鑶Ū崭鑶Ūౠ쨰绯@쨀绯@쨀绯@묘ꎭŪĂꊰᖸ翻㾀ⅰꯈŲ̄蝹Ū̐蝹Ū誀敖Ū軮㾅䰀蠁唨翺}蠂Պ餞ᖀ叼ᗯ⦒퓭提鑶Ū揭鑶Ū揭鑶Ū̪쨰绯@쨀绯@쨀绯@ꌫŪĂꊰᖸ翻㾀EF蔀ꯈŲ̄蝹Ū̐蝹Ū誀敖Ū躝㾴䴀蠁唨翺}使ອ彠覆唽嵎攠鑶Ū攽鑶Ū攽鑶Ū耀ࢺ쨰绯@쨀绯@쨀绯@᪘靼ŪĂꊰᖸ翻̨蝹Ū̐蝹Ū誀敖Ū躌㾧乪蠁唨翺}ོ鮅ꐇʧ꒟汚듉氐鑶Ū氭鑶Ū氭鑶Ū꜀皊翻Т쨰绯@쨀绯@쨀绯@䗈ꭐŪĂ翻ꊰᖸ翻ꘀ皊翻가皊翻검皊翻걀皊翻Ꟁ皊翻Ꚁ皊翻̨蝹Ū̐蝹Ū誀敖Ū躳㿖伀蠁唨翺}啬씣欀⻽ᤸř䒱ᑞ樀鑶Ū樝鑶Ū樝鑶Ū吀瞒翻⑐쨰绯@쨀绯@쨀绯@션鞵ŪĂꊰᖸ翻Wk쿐瞒翻퀰瞒翻큸瞒翻̨蝹Ū̐蝹Ū誀敖Ū躢㿉倀送PA2026-FORMATO-1-5-21-226208923-3138855800-3608092317-1003\Software\Microsoft\Office\16.0\Excel\Resiliency\DocumentRecovery轑㿸儀蠁唨翺}퉀ꮌŪ퉆ꮌŪ퉆ꮌŪ꯳Ħㆾ剼ꏳ袤鱗巐鑶Ū巭鑶Ū巭鑶ŪȅŪ飘﬍ŪĂꊰᖸ翻㾀翻箠ꯈŲ̄蝹Ū̐蝹Ū誀敖Ū轀㿫刀蠁唨翺}憮孩샦ᙔ䨵⁙廰鑶Ū弍鑶Ū弍鑶Ūǣ쨰绯@쨀绯@쨀绯@㴈钵ŪĂꊰᖸ翻㾀AOࢰꯈŲ̄蝹Ū̐蝹Ū誀敖Ū轷㼚卪蠁唨翺}퍀ꮌŪ퍆ꮌŪ퍆ꮌŪ끍㎓ܨ뒅Ί掠鑶Ū掽鑶Ū掽鑶Ū֍Ū꧘﬍ŪĂꊰᖸ翻㾀EF느ꯈŲ̄蝹Ū̐蝹Ū誀敖Ū车㼍吀蠁唨翺}퀷悌휫崕ᆁ꯯毁洰鑶Ū浍鑶Ū浍鑶Ūϐ쨰绯@쨀绯@쨀绯@뚸鞵ŪĂꊰᖸ翻㾀徢ꛪꯈŲ̄蝹Ū̐蝹Ū誀敖Ū輕㼼啛蠁唨翺}鑖锠趏ඡছڸ浺湐鑶Ū湭鑶Ū湭鑶Ū̮쨰绯@쨀绯@쨀绯@㬘錌ŪĂꊰᖸ翻㾀뿠ꯈŲ̄蝹Ū̐蝹Ū誀敖Ū輄㼯嘀蠁唨翺}횪┤佧꓈쓷⎗歐鑶Ū歭鑶Ū歭鑶Ū́쨰绯@쨀绯@쨀绯@鉩ŪĂꊰᖸ翻㾀EF䆀ꯈŲ̄蝹Ū̐蝹Ū誀敖Ū輫㽞圀蠁唨翺}ᡄ埂쥆⁋槱겺戛웁庐鑶Ū庭鑶Ū庭鑶ŪǮ쨰绯@쨀绯@쨀绯@뽘ꎭŪĂꊰᖸ翻㾀㑠ꯈŲ̄蝹Ū̐蝹Ū誀敖Ū迚㽱堀蠁唨翺}촥쥞륾蟴䍟⑗㚮溰鑶Ū滍鑶Ū滍鑶Ū͉쨰绯@쨀绯@쨀绯@⥨ﭑŪĂꊰᖸ翻㾀ꯈŲ̄蝹Ū̐蝹Ū誀敖Ū迉㽠夀蠁唨翺}荨줈㱜ਗ䵹䨘鎐橺洀鑶Ū洝鑶Ū洝鑶Ūᗾ쨰绯@쨀绯@쨀绯@냘郜ŪĂꊰᖸ翻㾀EFꯈŲ̄蝹Ū̐蝹Ū誀敖Ū迸㺓婪蠁唨翺}䔅ඃ螴嬡⯷】帰鑶Ū幍鑶Ū幍鑶ŪЌ쨰绯@쨀绯@쨀绯@⬸鑺ŪĂꊰᖸ翻㾀i_ꯈŲ̄蝹Ū̐蝹Ū誀敖Ū迯㺂嬀蠁唨翺}銖帟았삐嫘ߣば殀鑶Ū殝鑶Ū殝鑶Ūт쨰绯@쨀绯@쨀绯@⃸靼ŪĂꊰᖸ翻㾀1;İꯈŲ̄蝹Ū̐蝹Ū誀敖Ū辞㺵尀蠁唨翺}퍐ꮌŪ퍖ꮌŪ퍖ꮌŪᯱ䬳湁⩏艬熭깢拠鑶Ū拽鑶Ū拽鑶Ū֝Ū뀸﬍ŪĂꊰᖸ翻㾀ᐠꯈŲ̄蝹Ū̐蝹Ū誀敖Ū辍㺤崀蠁唨翺}틐ꮌŪ틖ꮌŪ틖ꮌŪ뺎᫪绲굕쨭甩꾈楀鑶Ū楝鑶Ū楝鑶ŪȅŪ磸﬍ŪĂꊰᖸ翻㾀ᅐꯈŲ̄蝹Ū̐蝹Ū誀敖Ū込㻗帀蠁唨翺}盡鮣抅ࡦ꽿䭡滠鑶Ū滽鑶Ū滽鑶Ūϒ쨰绯@쨀绯@쨀绯@겘郜ŪĂꊰᖸ翻̨蝹Ū̐蝹Ū誀敖Ū辣㻆彪蠁唨翺}ⅷ쐩婋墊季涐鑶Ū涭鑶Ū涭鑶Ūǵ쨰绯@쨀绯@쨀绯@錘郜ŪĂꊰᖸ翻㾀ﱰꯈŲ̄蝹Ū̐蝹Ū誀敖Ū遒㻹怀蠁唨翺}ᰇ븽魓蟘첑鬋㬛떠最鑶Ū朝鑶Ū朝鑶Ū吀瞒翻Њ쨰绯@쨀绯@쨀绯@⛘铗ŪĂꊰᖸ翻Wé쿐瞒翻퀰瞒翻큸瞒翻̨蝹Ū̐蝹Ū誀敖Ū遁㻨慕蠁唨翺}㝂ꀎ揜浥ⅹ㵱矓淰鑶Ū渍鑶Ū渍鑶ŪϢ쨰绯@쨀绯@쨀绯@Ꟙ鞵ŪĂꊰᖸ翻㾀ꯈŲ̄蝹Ū̐蝹Ū誀敖Ū遰㸛戀阁\REGISTRY\USER\S-1-5-21-226208923-3138855800-3608092317-1003\Software\Microsoft\Office\16.0\Excel\Security\Trusted Documents遧㸊挀蠁唨翺0}㻩䀽齈鰖۟妫滴䏄潰鑶Ū澍鑶Ū澍鑶Ūы쨰绯@쨀绯@쨀绯@様ꞛŪĂꊰᖸ翻㾀ㇰꯈŲ̄蝹Ū̐蝹Ū誀敖Ū逖㸽搀送Base_ARQUSER\S-1-5-21-226208923-3138855800-3608092317-1003\Software\Microsoft\Office\16.0\Excel\Resiliency\DocumentRecovery逅㸬攀蠁唨翺1}譯獮偫ſ쁳廀鑶Ū廝鑶Ū廝鑶Ūđ쨰绯@쨀绯@쨀绯@▨钵ŪĂꊰᖸ翻㾀WꘀꯈŲ̄蝹Ū̐蝹Ū誀敖Ū逴㹟晪蠁唨翺팠ꮌŪ팦ꮌŪ팦ꮌŪ樫荇甴瀯㷵翫㍻浠鑶Ū浽鑶Ū浽鑶Ū֝Ū꯸﬍ŪĂꊰᖸ翻̨蝹Ū̐蝹Ū誀敖Ū郛㹎最送뒐냸Ū듰냸Ū듰냸Ū镠ꡋŪ镸ꡋŪ镸ꡋŪ帰釽ŪJOٞڳ帰釽Ū镠ꡋŪٞڳ翻帰釽Ū⻰ꯈŪꢐ翺ࢠ꫙Ū⻰ꯈŪ郊㹡栀蠁唨翺}嘌ᙽ)꺱曎嬍ⷎ﫨抰鑶Ū拍鑶Ū拍鑶Ū́쨰绯@쨀绯@쨀绯@갸ꎭŪĂꊰᖸ翻㾀W녰ꯈŲ̄蝹Ū̐蝹Ū誀敖Ū郹㆐椀蠁唨翺}㟊ቘ袹ᬕ磣遏借㱯椐鑶Ū椭鑶Ū椭鑶Ūđ쨰绯@쨀绯@쨀绯@뫸鞵ŪĂꊰᖸ翻㾀翻벀ꯈŲ̄蝹Ū̐蝹Ū誀敖Ū部ㆃ樀蠁唨翺}䬒ᢥ橲ꌅ㜶淎睦慩澠鑶Ū澽鑶Ū澽鑶Ūࢧ쨰绯@쨀绯@쨀绯@⛸ꪚŪĂꊰᖸ翻㾀㯠ꯈŲ̄蝹Ū̐蝹Ū誀敖Ū邟ㆲ歪蠁唨翺}⦹奲㲍㊸劸㌊㊾徰鑶Ū忍鑶Ū忍鑶Ū́쨰绯@쨀绯@쨀绯@䖸ꞜŪĂꊰᖸ翻㾀EFꛀꯈŲ̄蝹Ū̐蝹Ū誀敖Ū邎ㆥ氀蠁唨翺}誹䃍䒾蹷쪸᪭袂栫瀀鑶Ū瀝鑶Ū瀝鑶Ūꨀ皊翻Ρ쨰绯@쨀绯@쨀绯@壘ꞛŪĂ翻ꊰᖸ翻W[쿐瞒翻퀰瞒翻큸瞒翻̨蝹Ū̐蝹Ū誀敖Ū邽㇔洍送https://empresadeserviciospublico1-my.sharepoint.com/personal/adalberto_contreras_essmar_gov_co/Documents/ESSMAR/GRUPO FIT/邬㇇渀蠁唨翺}倅좹嵷擰鑶Ū攍鑶Ū攍鑶Ū̸쨰绯@쨀绯@쨀绯@䊘ꪚŪĂꊰᖸ翻㾀W䌰ꯈŲ̄蝹Ū̐蝹Ū誀敖Ū酓ㇶ漀送嫀翶㟨翶tchSyncStatusesToIgnore [Finish,]鉃Ū䚚₪翺&#10;ime琔辠ǜ₪翺ꪹŪ酂㇩瀀送https://empresadeserviciospublico1.sharepoint.com/sites/SECRETARIA_GENERAL/Documentos compartidos/200.10.01_PLAN_ACCION/tmp酱ㄘ焀蠁唨翺}⢘ꐭꬲ贕뤟둅⎵挐鑶Ū挭鑶Ū挭鑶Ū́쨰绯@쨀绯@쨀绯@Ⅸ钵ŪĂꊰᖸ翻㾀㱀ꯈŲ̄蝹Ū̐蝹Ū誀敖Ū酠ㄋ牪蠁唨翺}펰鷦午𐅊蛷捀સ恀鑶Ū恝鑶Ū恝鑶Ū˳쨰绯@쨀绯@쨀绯@뒸ꎭŪĂꊰᖸ翻㾀W슀ꯈŲ̄蝹Ū̐蝹Ū誀敖Ū鄗ㄺ猀蠁唨翺}嶄붓ꙕ㍗襵ᅘ盁捀鑶Ū捝鑶Ū捝鑶Ūᭅ쨰绯@쨀绯@쨀绯@ᴨ钵ŪĂꊰᖸ翻㾀EFꯈŲ̄蝹Ū̐蝹Ū誀敖Ū鄆ㄭ琀蠁唨翺}饴暋递鸘젏麈隬往鑶Ū徝鑶Ū徝鑶Ūְ쨰绯@쨀绯@쨀绯@㽘ꞜŪĂꊰᖸ翻㾀n/ꯈŲ̄蝹Ū̐蝹Ū誀敖Ū鄵ㅜ甀蠁唨翺}袨㋆븯᳀瑄뼸梘搀鑶Ū搝鑶Ū搝鑶Ū֩쨰绯@쨀绯@쨀绯@ᡸ靼ŪĂꊰᖸ翻㾀ҏ袥㏐ꯈŲ̄蝹Ū̐蝹Ū誀敖Ū鄤ㅏ瘀蠁唨翺}鎑蹝ᭀᅛ黹恰鑶Ū悍鑶Ū悍鑶Ūࣤ쨰绯@쨀绯@쨀绯@匨鉑ŪĂꊰᖸ翻㾀ꯈŲ̄蝹Ū̐蝹Ū誀敖Ū釋ㅾ睪蠁唨翺}檸嵆慛꺕Ἆㆦ蒕敐鑶Ū敭鑶Ū敭鑶Ū̾쨰绯@쨀绯@쨀绯@鹸鉇ŪĂꊰᖸ翻㾀ꯈŲ̄蝹Ū̐蝹Ū誀敖Ū釺ゑ砀蠁唨翺}䶁꬧⥭ũ䲣뉙怐鑶Ū怭鑶Ū怭鑶ŪՕ쨰绯@쨀绯@쨀绯@榨钵ŪĂꊰᖸ翻㾀W߀ꯈŲ̄蝹Ū̐蝹Ū誀敖Ū釩む祯阁\REGISTRY\USER\S-1-5-21-226208923-3138855800-3608092317-1003\Software\Microsoft\Office\16.0\Excel\Security\Trusted Locations醘コ稀蠁唨翺}ᴮ錯﷨⠎謊竵欠鑶Ū欽鑶Ū欽鑶Ūѱ쨰绯@쨀绯@쨀绯@偨ꭐŪĂꊰᖸ翻㾀ᘀꯈŲ̄蝹Ū̐蝹Ū誀敖Ū醏ア笀送OneDrive de pedro antonio diaz daconte: ESSMAR ‏» ‎‎personal ‏» ‎‎pedro_diaz_essmar_gov_co ‏» ‎‎Documents ‏» ‎‎Furag 2024렵킠ꪹŪ醾フ簀送PA2025V2USER\S-1-5-21-226208923-3138855800-3608092317-1003\Software\Microsoft\Office\16.0\Excel\Security\Trusted Documents醭ツ紀蠁唨翺}鋙휽ЉϞ眿⯡ᩝߟ潀鑶Ū潝鑶Ū潝鑶Ūϑ쨰绯@쨀绯@쨀绯@選鞵ŪĂꊰᖸ翻㾀駐ꯈŲ̄蝹Ū̐蝹Ū誀敖Ū鉜ヷ繪蠁唨翺}睵ᯧ금葂峲隝ᙞ淀鑶Ū淝鑶Ū淝鑶ŪϞ쨰绯@쨀绯@쨀绯@짘鞵ŪĂꊰᖸ翻㾀敖ꯈŲ̄蝹Ū̐蝹Ū誀敖Ū鉃ユ缀蠁唨翺}൓䎓읳棺䮐懙젖帀鑶Ū帝鑶Ū帝鑶Ūǯ쨰绯@쨀绯@쨀绯@瓈鄭ŪĂꊰᖸ翻㾀W༐ꯈŲ̄蝹Ū̐蝹Ū誀敖Ū鉲〙耀蠁唨翺}꒶ẁ倈ꆭ宬專鑵Ū鑵Ū鑵Ūatu̥쨰绯@쨀绯@쨀绯@┸靼ŪĂꊰᖸ翻&#10;ime埋⨴辡ų̈̀蝹Ū̐蝹Ū誀敖Ū鉡〈脀蠁唨翺9}臜풥۟햄裡漺鐨ꇄڠ鑶Ūڽ鑶Ūڽ鑶Ūros̔쨰绯@쨀绯@쨀绯@࿸靼ŪĂC3ꊰᖸ翻EDEFCMAOGJA5CSFUBUFF\DSC̨蝹Ū̐蝹Ū誀敖Ū鈐〻舀蠁唨翺}퐝㊹臨鳹ꞅ뒏ṉ⪧ﳠ鑵Ūﳽ鑵Ūﳽ鑵Ūros̮쨰绯@쨀绯@쨀绯@賸ꪚŪĂC3ꊰᖸ翻EDEFCMAOGJA5CSFUBUFF\DSC̨蝹Ū̐蝹Ū誀敖Ū鈇〪荪蠁唨翺}터ꮌŪ턷ꮌŪ턷ꮌŪ嘘篡⩑∅඾喴쉦鑵Ū鑵Ū鑵Ū痴翻՚ŪꈨﭦŪĂꊰᖸ翻圀ꬡŪÒǪ̀蝹Ū̐蝹Ū誀敖Ū鈶そ萀蠁唨翺}ษ屧샔ᆚ밬⽔𢡄鑵Ū﫭鑵Ū﫭鑵Ū痴翻྿쨰绯@쨀绯@쨀绯@鞘ꪚŪĂꊰᖸ翻ူꎱŪ̨蝹Ū̐蝹Ū誀敖Ū鈥が蕷蠁唨翺}뻗碓禫誨⭈峓껧㒆ې鑶Ūۭ鑶Ūۭ鑶Ūrep˭쨰绯@쨀绯@쨀绯@妈鉑ŪĂv_ꊰᖸ翻ents/Plan de acción ARQ ̨蝹Ū̐蝹Ū誀敖Ū鋔み蘀蠁唨翺}⸬譒ﺆ錎䝝᳹࣠鑶Ūࣽ鑶Ūࣽ鑶ŪrosǼ쨰绯@쨀绯@쨀绯@宨鉑ŪĂC3ꊰᖸ翻EDEFCMAOGJA5CSFUBUFF\DSC̨蝹Ū̐蝹Ū誀敖Ū鋻の蜀蠁唨翺6}ȁ鶈㶊냵搧轌์碓Π鑶Ūν鑶Ūν鑶Ūđ쨰绯@쨀绯@쨀绯@坨鉑ŪĂ辡ǜꊰᖸ翻P.O냸Ū慼唲쨰䀵̨蝹Ū̐蝹Ū誀敖Ū鋪㎁蠀蠁唨翺}ᤛ푳ẜ㭭䬭嚳婺쓴ܰ鑶Ūݍ鑶Ūݍ鑶Ūꨀ皊翻㡜쨰绯@쨀绯@쨀绯@戈鉑ŪĂ翻ꊰᖸ翻CMAOGJA5CSFUBUFF\DSCC831̨蝹Ū̐蝹Ū誀敖Ū銙㎰褀蠁唨翺}〹槃绦쥋騉诺鑵Ū鑵Ū鑵Ūatuʹ쨰绯@쨀绯@쨀绯@❘靼ŪĂC3ꊰᖸ翻EDEFCMAOGJA5CSFUBUFF\DSC̨蝹Ū̐蝹Ū誀敖Ū銈㎣詪蠁唨翺}탰ꮌŪ탶ꮌŪ탶ꮌŪŗ啑쟌徐嚴༾暑鑵Ū鑵Ū鑵Ūros֝Ū뉘﬍ŪĂC3ꊰᖸ翻EDEFCMAOGJA5CSFUBUFF\DSC̨蝹Ū̐蝹Ū誀敖Ū銿㏒謀蠁唨翺}肧폆龨퉘砦߀鑶Ūߝ鑶Ūߝ鑶Ūros̳쨰绯@쨀绯@쨀绯@䠸銌ŪĂC3ꊰᖸ翻EDEFCMAOGJA5CSFUBUFF\DSC̨蝹Ū̐蝹Ū誀敖Ū銮㏅谀蠁唨翺}੷安跕獆桗뢕确ﭠ鑵Ūﭽ鑵Ūﭽ鑵Ū܀숎踒͒쨰绯@쨀绯@쨀绯@䰘ꞛŪĂ쐎巘ꊰᖸ翻䰡櫓ꅲ熵崼눪蜻縉硰價庶鄟㎾㒋铴䵫뫄⛢㟿̨蝹Ū̐蝹Ū誀敖Ū鍝㏴贀蠁唨翺2}鴁㓮ᡷം읞퉣蜜鑵Ū鑵Ū鑵Ūatu̮쨰绯@쨀绯@쨀绯@弸ꞛŪĂC3ꊰᖸ翻EDEFCMAOGJA5CSFUBUFF\DSC̨蝹Ū̐蝹Ū誀敖Ū鍌㏧踀蠁唨翺}뤺䫮䱦夫哨攃⏵؈槐鑶Ū槭鑶Ū槭鑶Ūꨀ皊翻ѭ쨰绯@쨀绯@쨀绯@慘ꞛŪĂ翻ꊰᖸ翻r:1; CobaltMinor:6; MsDą蝹Ū̐蝹Ū誀敖Ū鍳㌖轪蠁唨翺}寀쫽뻯芬賩᚞﵀鑵Ūﵝ鑵Ūﵝ鑵Ūࡇ쨰绯@쨀绯@쨀绯@Ψ铨ŪĂ辡ǜꊰᖸ翻W냷Ūꀧ낉槡䀕̨蝹Ū̐蝹Ū誀敖Ū鍢㌉退蠁唨翺}툠ꮌŪ툦ꮌŪ툦ꮌŪᕄ돌詹쥈噘䟦삠幯￠鑵Ū�鑵Ū�鑵ŪrosĂŪ둸﬍ŪĂC3ꊰᖸ翻EDEFCMAOGJA5CSFUBUFF\DSC̨蝹Ū̐蝹Ū誀敖Ū錑㌸醭蠁唨翺}خ缠㤉鉡窿뱳楰鑶Ū榍鑶Ū榍鑶Ū鬀더䤙Ծ쨰绯@쨀绯@쨀绯@茸ꬑŪĂ✣襴ꊰᖸ翻玬㯊ቋ騄凐죕蕼㝪쥜㫃ﮘ뜹捫瘚⋗동䂌櫋ꌦﳂ̨蝹Ū̐蝹Ū誀敖Ū錀㌫鈀蠁唨翺1}Ǖ뇪㏬혬艹砵ꆺ䫪鑵Ū鑵Ū鑵Ūft\֢쨀绯@쨀绯@쨀绯@郜ŪĂDBꊰᖸ翻CMAOGJA5CSFUBUFF\DSCDAB0̨蝹Ū̐蝹Ū誀敖Ū錷㍚錀蠁唨翺}텰ꮌŪ텶ꮌŪ텶ꮌŪ慞Λ冇캋Ѵ⿄ꅺﱐ鑵Ūﱭ鑵Ūﱭ鑵Ūft\ȅŪ薸﬍ŪĂDBꊰᖸ翻CMAOGJA5CSFUBUFF\DSCF106̨蝹Ū̐蝹Ū誀敖Ū錦㍍鐀蠁唨翺}ƙ祉ግ칇啺죾ퟑ鑵Ū鑵Ū鑵Ūrep̮쨰绯@쨀绯@쨀绯@㗘ꪚŪĂv_ꊰᖸ翻SP.OAuth.NativeClient/Aų蝹Ū̐蝹Ū誀敖Ū鏕㍼销蠁唨翺3}㯡顆∉荖쑪蓾缯鑵Ū鑵Ū鑵Ūros̮쨰绯@쨀绯@쨀绯@㟸ꪚŪĂC3ꊰᖸ翻EDEFCMAOGJA5CSFUBUFF\DSC̨蝹Ū̐蝹Ū誀敖Ū鏄㍯陪蠁唨翺}씙ﮝ呬⺣뢅㴏䫑İ鑶Ūō鑶Ūō鑶Ūأ쨰绯@쨀绯@쨀绯@क़銃ŪĂꊰᖸ翻&#10;DEFime逘辡ų̈̀蝹Ū̐蝹Ū誀敖Ū鏫㊞需蠁唨翺0}䙍혂䉆쉋ᣕ䂣ᅀ鑵Ū鑵Ū鑵Ūros̮쨰绯@쨀绯@쨀绯@典ꪚŪĂC3ꊰᖸ翻EDEFCMAOGJA5CSFUBUFF\DSC̨蝹Ū̐蝹Ū誀敖Ū鎚㊱頀蠁唨翺}珚？熂ꦇ創ﭬꄻ易鑵Ū什鑵Ū什鑵Ū꜀皊翻څ쨀绯@쨀绯@쨀绯@郜ŪĂ翻ꊰᖸ翻ꘀ皊翻가皊翻검皊翻걀皊翻Ꟁ皊翻Ꚁ皊翻̨蝹Ū̐蝹Ū誀敖Ū鎉㊠餀蠁唨翺7}ᄭ✋홮ᴹᇻင㴨鑵Ū鑵Ū鑵Ūft\̮쨰绯@쨀绯@쨀绯@獸ꪚŪĂDBꊰᖸ翻CMAOGJA5CSFUBUFF\DSCB40Ą蝹Ū̐蝹Ū誀敖Ū鎸㋓騀蠁唨翺}펿쏡﹵湦舱⧆瀈樰鑶Ū橍鑶Ū橍鑶Ūatu͟쨰绯@쨀绯@쨀绯@᧸鋄ŪĂC3ꊰᖸ翻EDEFCMAOGJA5CSFUBUFF\DSC̨蝹Ū̐蝹Ū誀敖Ū鎯㋂魪送˯@ive˯@SMAR ‎»㽐꫙Ū耀20256003lsx鑞㋵鰀蠁唨翺2}躿⒅꣨儹殬ຢ鑵Ū鑵Ū鑵Ū"/>
        <Anchor>
          <Comment id="{2DDEBA0E-3AA6-4888-890A-B0883429F12C}"/>
        </Anchor>
        <SetTitle title="Mary, por favor ayúdame a consultar cuantas capacitaciones, fechas y temas destinadas a Gestión Documental están registradas en el Plan Institucional de Capacitación. Se necesita para registrarlo en el PINAR.  @Maria Isabel Henriquez Nuñez "/>
      </Event>
    </History>
  </Task>
</Task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29</xdr:col>
      <xdr:colOff>76200</xdr:colOff>
      <xdr:row>13</xdr:row>
      <xdr:rowOff>7620</xdr:rowOff>
    </xdr:from>
    <xdr:to>
      <xdr:col>37</xdr:col>
      <xdr:colOff>514517</xdr:colOff>
      <xdr:row>28</xdr:row>
      <xdr:rowOff>48284</xdr:rowOff>
    </xdr:to>
    <xdr:pic>
      <xdr:nvPicPr>
        <xdr:cNvPr id="2" name="Imagen 1">
          <a:extLst>
            <a:ext uri="{FF2B5EF4-FFF2-40B4-BE49-F238E27FC236}">
              <a16:creationId xmlns:a16="http://schemas.microsoft.com/office/drawing/2014/main" id="{D07070E8-4A59-4914-86FA-FE56E6253635}"/>
            </a:ext>
          </a:extLst>
        </xdr:cNvPr>
        <xdr:cNvPicPr>
          <a:picLocks noChangeAspect="1"/>
        </xdr:cNvPicPr>
      </xdr:nvPicPr>
      <xdr:blipFill rotWithShape="1">
        <a:blip xmlns:r="http://schemas.openxmlformats.org/officeDocument/2006/relationships" r:embed="rId1"/>
        <a:srcRect l="3064" t="4810" r="2465" b="4209"/>
        <a:stretch/>
      </xdr:blipFill>
      <xdr:spPr>
        <a:xfrm>
          <a:off x="55984140" y="2811780"/>
          <a:ext cx="6282857" cy="4246904"/>
        </a:xfrm>
        <a:prstGeom prst="rect">
          <a:avLst/>
        </a:prstGeom>
      </xdr:spPr>
    </xdr:pic>
    <xdr:clientData/>
  </xdr:twoCellAnchor>
  <xdr:twoCellAnchor editAs="oneCell">
    <xdr:from>
      <xdr:col>29</xdr:col>
      <xdr:colOff>54361</xdr:colOff>
      <xdr:row>44</xdr:row>
      <xdr:rowOff>0</xdr:rowOff>
    </xdr:from>
    <xdr:to>
      <xdr:col>37</xdr:col>
      <xdr:colOff>476650</xdr:colOff>
      <xdr:row>47</xdr:row>
      <xdr:rowOff>194449</xdr:rowOff>
    </xdr:to>
    <xdr:pic>
      <xdr:nvPicPr>
        <xdr:cNvPr id="3" name="Imagen 2">
          <a:extLst>
            <a:ext uri="{FF2B5EF4-FFF2-40B4-BE49-F238E27FC236}">
              <a16:creationId xmlns:a16="http://schemas.microsoft.com/office/drawing/2014/main" id="{337DA83E-8EBA-4B0E-BE89-F8A649786707}"/>
            </a:ext>
          </a:extLst>
        </xdr:cNvPr>
        <xdr:cNvPicPr>
          <a:picLocks noChangeAspect="1"/>
        </xdr:cNvPicPr>
      </xdr:nvPicPr>
      <xdr:blipFill>
        <a:blip xmlns:r="http://schemas.openxmlformats.org/officeDocument/2006/relationships" r:embed="rId2"/>
        <a:stretch>
          <a:fillRect/>
        </a:stretch>
      </xdr:blipFill>
      <xdr:spPr>
        <a:xfrm>
          <a:off x="55962301" y="11567160"/>
          <a:ext cx="6266829" cy="1070749"/>
        </a:xfrm>
        <a:prstGeom prst="rect">
          <a:avLst/>
        </a:prstGeom>
      </xdr:spPr>
    </xdr:pic>
    <xdr:clientData/>
  </xdr:twoCellAnchor>
  <xdr:twoCellAnchor editAs="oneCell">
    <xdr:from>
      <xdr:col>21</xdr:col>
      <xdr:colOff>34947</xdr:colOff>
      <xdr:row>13</xdr:row>
      <xdr:rowOff>26278</xdr:rowOff>
    </xdr:from>
    <xdr:to>
      <xdr:col>29</xdr:col>
      <xdr:colOff>270372</xdr:colOff>
      <xdr:row>28</xdr:row>
      <xdr:rowOff>48119</xdr:rowOff>
    </xdr:to>
    <xdr:pic>
      <xdr:nvPicPr>
        <xdr:cNvPr id="4" name="Imagen 3">
          <a:extLst>
            <a:ext uri="{FF2B5EF4-FFF2-40B4-BE49-F238E27FC236}">
              <a16:creationId xmlns:a16="http://schemas.microsoft.com/office/drawing/2014/main" id="{0C4D7F03-E50F-4EB4-B670-17DA80A4803C}"/>
            </a:ext>
          </a:extLst>
        </xdr:cNvPr>
        <xdr:cNvPicPr>
          <a:picLocks noChangeAspect="1"/>
        </xdr:cNvPicPr>
      </xdr:nvPicPr>
      <xdr:blipFill rotWithShape="1">
        <a:blip xmlns:r="http://schemas.openxmlformats.org/officeDocument/2006/relationships" r:embed="rId3"/>
        <a:srcRect l="1470" t="1617" r="4667" b="3410"/>
        <a:stretch/>
      </xdr:blipFill>
      <xdr:spPr>
        <a:xfrm>
          <a:off x="50098347" y="2830438"/>
          <a:ext cx="6079965" cy="4228081"/>
        </a:xfrm>
        <a:prstGeom prst="rect">
          <a:avLst/>
        </a:prstGeom>
      </xdr:spPr>
    </xdr:pic>
    <xdr:clientData/>
  </xdr:twoCellAnchor>
  <xdr:twoCellAnchor editAs="oneCell">
    <xdr:from>
      <xdr:col>21</xdr:col>
      <xdr:colOff>220717</xdr:colOff>
      <xdr:row>44</xdr:row>
      <xdr:rowOff>0</xdr:rowOff>
    </xdr:from>
    <xdr:to>
      <xdr:col>30</xdr:col>
      <xdr:colOff>35006</xdr:colOff>
      <xdr:row>47</xdr:row>
      <xdr:rowOff>194460</xdr:rowOff>
    </xdr:to>
    <xdr:pic>
      <xdr:nvPicPr>
        <xdr:cNvPr id="5" name="Imagen 4">
          <a:extLst>
            <a:ext uri="{FF2B5EF4-FFF2-40B4-BE49-F238E27FC236}">
              <a16:creationId xmlns:a16="http://schemas.microsoft.com/office/drawing/2014/main" id="{DE2AD903-E3E9-45E1-8E78-D13DBC123EC7}"/>
            </a:ext>
          </a:extLst>
        </xdr:cNvPr>
        <xdr:cNvPicPr>
          <a:picLocks noChangeAspect="1"/>
        </xdr:cNvPicPr>
      </xdr:nvPicPr>
      <xdr:blipFill>
        <a:blip xmlns:r="http://schemas.openxmlformats.org/officeDocument/2006/relationships" r:embed="rId4"/>
        <a:stretch>
          <a:fillRect/>
        </a:stretch>
      </xdr:blipFill>
      <xdr:spPr>
        <a:xfrm>
          <a:off x="50284117" y="11567160"/>
          <a:ext cx="6009349" cy="1070760"/>
        </a:xfrm>
        <a:prstGeom prst="rect">
          <a:avLst/>
        </a:prstGeom>
      </xdr:spPr>
    </xdr:pic>
    <xdr:clientData/>
  </xdr:twoCellAnchor>
  <xdr:twoCellAnchor editAs="oneCell">
    <xdr:from>
      <xdr:col>21</xdr:col>
      <xdr:colOff>1</xdr:colOff>
      <xdr:row>51</xdr:row>
      <xdr:rowOff>1</xdr:rowOff>
    </xdr:from>
    <xdr:to>
      <xdr:col>29</xdr:col>
      <xdr:colOff>340730</xdr:colOff>
      <xdr:row>69</xdr:row>
      <xdr:rowOff>48684</xdr:rowOff>
    </xdr:to>
    <xdr:pic>
      <xdr:nvPicPr>
        <xdr:cNvPr id="6" name="Imagen 5">
          <a:extLst>
            <a:ext uri="{FF2B5EF4-FFF2-40B4-BE49-F238E27FC236}">
              <a16:creationId xmlns:a16="http://schemas.microsoft.com/office/drawing/2014/main" id="{A96D2D5D-011F-436E-A45B-DD9D8BCC9F79}"/>
            </a:ext>
          </a:extLst>
        </xdr:cNvPr>
        <xdr:cNvPicPr>
          <a:picLocks noChangeAspect="1"/>
        </xdr:cNvPicPr>
      </xdr:nvPicPr>
      <xdr:blipFill>
        <a:blip xmlns:r="http://schemas.openxmlformats.org/officeDocument/2006/relationships" r:embed="rId5"/>
        <a:stretch>
          <a:fillRect/>
        </a:stretch>
      </xdr:blipFill>
      <xdr:spPr>
        <a:xfrm>
          <a:off x="50063401" y="13670281"/>
          <a:ext cx="6185269" cy="4430183"/>
        </a:xfrm>
        <a:prstGeom prst="rect">
          <a:avLst/>
        </a:prstGeom>
      </xdr:spPr>
    </xdr:pic>
    <xdr:clientData/>
  </xdr:twoCellAnchor>
  <xdr:twoCellAnchor editAs="oneCell">
    <xdr:from>
      <xdr:col>29</xdr:col>
      <xdr:colOff>59042</xdr:colOff>
      <xdr:row>47</xdr:row>
      <xdr:rowOff>0</xdr:rowOff>
    </xdr:from>
    <xdr:to>
      <xdr:col>37</xdr:col>
      <xdr:colOff>400034</xdr:colOff>
      <xdr:row>61</xdr:row>
      <xdr:rowOff>153624</xdr:rowOff>
    </xdr:to>
    <xdr:pic>
      <xdr:nvPicPr>
        <xdr:cNvPr id="7" name="Imagen 6">
          <a:extLst>
            <a:ext uri="{FF2B5EF4-FFF2-40B4-BE49-F238E27FC236}">
              <a16:creationId xmlns:a16="http://schemas.microsoft.com/office/drawing/2014/main" id="{FA4BDEFB-7CE4-4ECB-BAAD-BC154E3B837A}"/>
            </a:ext>
          </a:extLst>
        </xdr:cNvPr>
        <xdr:cNvPicPr>
          <a:picLocks noChangeAspect="1"/>
        </xdr:cNvPicPr>
      </xdr:nvPicPr>
      <xdr:blipFill>
        <a:blip xmlns:r="http://schemas.openxmlformats.org/officeDocument/2006/relationships" r:embed="rId6"/>
        <a:stretch>
          <a:fillRect/>
        </a:stretch>
      </xdr:blipFill>
      <xdr:spPr>
        <a:xfrm>
          <a:off x="55966982" y="12443460"/>
          <a:ext cx="6185532" cy="43598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448310</xdr:colOff>
      <xdr:row>0</xdr:row>
      <xdr:rowOff>113030</xdr:rowOff>
    </xdr:from>
    <xdr:to>
      <xdr:col>2</xdr:col>
      <xdr:colOff>2720339</xdr:colOff>
      <xdr:row>1</xdr:row>
      <xdr:rowOff>386719</xdr:rowOff>
    </xdr:to>
    <xdr:pic>
      <xdr:nvPicPr>
        <xdr:cNvPr id="2" name="Imagen 2">
          <a:extLst>
            <a:ext uri="{FF2B5EF4-FFF2-40B4-BE49-F238E27FC236}">
              <a16:creationId xmlns:a16="http://schemas.microsoft.com/office/drawing/2014/main" id="{9AF21715-77AA-425A-9104-9FF9A63D7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37334" b="30667"/>
        <a:stretch>
          <a:fillRect/>
        </a:stretch>
      </xdr:blipFill>
      <xdr:spPr bwMode="auto">
        <a:xfrm>
          <a:off x="448310" y="113030"/>
          <a:ext cx="4832349" cy="776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4082</xdr:colOff>
      <xdr:row>75</xdr:row>
      <xdr:rowOff>54429</xdr:rowOff>
    </xdr:from>
    <xdr:to>
      <xdr:col>16</xdr:col>
      <xdr:colOff>127907</xdr:colOff>
      <xdr:row>90</xdr:row>
      <xdr:rowOff>268061</xdr:rowOff>
    </xdr:to>
    <xdr:graphicFrame macro="">
      <xdr:nvGraphicFramePr>
        <xdr:cNvPr id="2" name="1 Gráfico">
          <a:extLst>
            <a:ext uri="{FF2B5EF4-FFF2-40B4-BE49-F238E27FC236}">
              <a16:creationId xmlns:a16="http://schemas.microsoft.com/office/drawing/2014/main" id="{DB5C6FCA-E718-444C-A014-8CBBFEE0D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219075</xdr:colOff>
      <xdr:row>75</xdr:row>
      <xdr:rowOff>36740</xdr:rowOff>
    </xdr:from>
    <xdr:to>
      <xdr:col>29</xdr:col>
      <xdr:colOff>1533525</xdr:colOff>
      <xdr:row>90</xdr:row>
      <xdr:rowOff>262618</xdr:rowOff>
    </xdr:to>
    <xdr:graphicFrame macro="">
      <xdr:nvGraphicFramePr>
        <xdr:cNvPr id="3" name="4 Gráfico">
          <a:extLst>
            <a:ext uri="{FF2B5EF4-FFF2-40B4-BE49-F238E27FC236}">
              <a16:creationId xmlns:a16="http://schemas.microsoft.com/office/drawing/2014/main" id="{D82259E6-C2C6-4F70-BCA4-D6A0EEA5A6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388620</xdr:colOff>
      <xdr:row>0</xdr:row>
      <xdr:rowOff>114300</xdr:rowOff>
    </xdr:from>
    <xdr:to>
      <xdr:col>1</xdr:col>
      <xdr:colOff>1874520</xdr:colOff>
      <xdr:row>1</xdr:row>
      <xdr:rowOff>411480</xdr:rowOff>
    </xdr:to>
    <xdr:pic>
      <xdr:nvPicPr>
        <xdr:cNvPr id="4" name="image3.png" descr="Resultado de imagen para essmar">
          <a:extLst>
            <a:ext uri="{FF2B5EF4-FFF2-40B4-BE49-F238E27FC236}">
              <a16:creationId xmlns:a16="http://schemas.microsoft.com/office/drawing/2014/main" id="{79F734E2-A95E-41AD-9D5B-B3C467BF7BF0}"/>
            </a:ext>
          </a:extLst>
        </xdr:cNvPr>
        <xdr:cNvPicPr preferRelativeResize="0">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8620" y="114300"/>
          <a:ext cx="219456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15241</xdr:colOff>
      <xdr:row>1</xdr:row>
      <xdr:rowOff>487681</xdr:rowOff>
    </xdr:from>
    <xdr:to>
      <xdr:col>2</xdr:col>
      <xdr:colOff>3375660</xdr:colOff>
      <xdr:row>1</xdr:row>
      <xdr:rowOff>1508336</xdr:rowOff>
    </xdr:to>
    <xdr:pic>
      <xdr:nvPicPr>
        <xdr:cNvPr id="2" name="Imagen 1">
          <a:extLst>
            <a:ext uri="{FF2B5EF4-FFF2-40B4-BE49-F238E27FC236}">
              <a16:creationId xmlns:a16="http://schemas.microsoft.com/office/drawing/2014/main" id="{14A78621-F143-4DB3-8848-602A3E49D220}"/>
            </a:ext>
          </a:extLst>
        </xdr:cNvPr>
        <xdr:cNvPicPr>
          <a:picLocks noChangeAspect="1"/>
        </xdr:cNvPicPr>
      </xdr:nvPicPr>
      <xdr:blipFill>
        <a:blip xmlns:r="http://schemas.openxmlformats.org/officeDocument/2006/relationships" r:embed="rId1"/>
        <a:stretch>
          <a:fillRect/>
        </a:stretch>
      </xdr:blipFill>
      <xdr:spPr>
        <a:xfrm>
          <a:off x="4594861" y="670561"/>
          <a:ext cx="3360419" cy="1020655"/>
        </a:xfrm>
        <a:prstGeom prst="rect">
          <a:avLst/>
        </a:prstGeom>
      </xdr:spPr>
    </xdr:pic>
    <xdr:clientData/>
  </xdr:twoCellAnchor>
  <xdr:twoCellAnchor editAs="oneCell">
    <xdr:from>
      <xdr:col>2</xdr:col>
      <xdr:colOff>19050</xdr:colOff>
      <xdr:row>2</xdr:row>
      <xdr:rowOff>400050</xdr:rowOff>
    </xdr:from>
    <xdr:to>
      <xdr:col>2</xdr:col>
      <xdr:colOff>3406446</xdr:colOff>
      <xdr:row>2</xdr:row>
      <xdr:rowOff>1457325</xdr:rowOff>
    </xdr:to>
    <xdr:pic>
      <xdr:nvPicPr>
        <xdr:cNvPr id="3" name="Imagen 2">
          <a:extLst>
            <a:ext uri="{FF2B5EF4-FFF2-40B4-BE49-F238E27FC236}">
              <a16:creationId xmlns:a16="http://schemas.microsoft.com/office/drawing/2014/main" id="{96EBC40D-7DBB-48E9-8B69-792F20265839}"/>
            </a:ext>
          </a:extLst>
        </xdr:cNvPr>
        <xdr:cNvPicPr>
          <a:picLocks noChangeAspect="1"/>
        </xdr:cNvPicPr>
      </xdr:nvPicPr>
      <xdr:blipFill>
        <a:blip xmlns:r="http://schemas.openxmlformats.org/officeDocument/2006/relationships" r:embed="rId2"/>
        <a:stretch>
          <a:fillRect/>
        </a:stretch>
      </xdr:blipFill>
      <xdr:spPr>
        <a:xfrm>
          <a:off x="4598670" y="2594610"/>
          <a:ext cx="3387396" cy="1057275"/>
        </a:xfrm>
        <a:prstGeom prst="rect">
          <a:avLst/>
        </a:prstGeom>
      </xdr:spPr>
    </xdr:pic>
    <xdr:clientData/>
  </xdr:twoCellAnchor>
  <xdr:twoCellAnchor editAs="oneCell">
    <xdr:from>
      <xdr:col>2</xdr:col>
      <xdr:colOff>9526</xdr:colOff>
      <xdr:row>3</xdr:row>
      <xdr:rowOff>419101</xdr:rowOff>
    </xdr:from>
    <xdr:to>
      <xdr:col>2</xdr:col>
      <xdr:colOff>3400426</xdr:colOff>
      <xdr:row>3</xdr:row>
      <xdr:rowOff>1356677</xdr:rowOff>
    </xdr:to>
    <xdr:pic>
      <xdr:nvPicPr>
        <xdr:cNvPr id="4" name="Imagen 3">
          <a:extLst>
            <a:ext uri="{FF2B5EF4-FFF2-40B4-BE49-F238E27FC236}">
              <a16:creationId xmlns:a16="http://schemas.microsoft.com/office/drawing/2014/main" id="{9BE65D9D-420C-4554-B802-3B7806A43B86}"/>
            </a:ext>
          </a:extLst>
        </xdr:cNvPr>
        <xdr:cNvPicPr>
          <a:picLocks noChangeAspect="1"/>
        </xdr:cNvPicPr>
      </xdr:nvPicPr>
      <xdr:blipFill>
        <a:blip xmlns:r="http://schemas.openxmlformats.org/officeDocument/2006/relationships" r:embed="rId3"/>
        <a:stretch>
          <a:fillRect/>
        </a:stretch>
      </xdr:blipFill>
      <xdr:spPr>
        <a:xfrm>
          <a:off x="4589146" y="4625341"/>
          <a:ext cx="3390900" cy="937576"/>
        </a:xfrm>
        <a:prstGeom prst="rect">
          <a:avLst/>
        </a:prstGeom>
      </xdr:spPr>
    </xdr:pic>
    <xdr:clientData/>
  </xdr:twoCellAnchor>
  <xdr:twoCellAnchor editAs="oneCell">
    <xdr:from>
      <xdr:col>2</xdr:col>
      <xdr:colOff>9525</xdr:colOff>
      <xdr:row>39</xdr:row>
      <xdr:rowOff>361950</xdr:rowOff>
    </xdr:from>
    <xdr:to>
      <xdr:col>3</xdr:col>
      <xdr:colOff>1445</xdr:colOff>
      <xdr:row>39</xdr:row>
      <xdr:rowOff>1619250</xdr:rowOff>
    </xdr:to>
    <xdr:pic>
      <xdr:nvPicPr>
        <xdr:cNvPr id="5" name="Imagen 4">
          <a:extLst>
            <a:ext uri="{FF2B5EF4-FFF2-40B4-BE49-F238E27FC236}">
              <a16:creationId xmlns:a16="http://schemas.microsoft.com/office/drawing/2014/main" id="{C05E0CDA-7587-4A4A-80E6-1BF75D34CE18}"/>
            </a:ext>
          </a:extLst>
        </xdr:cNvPr>
        <xdr:cNvPicPr>
          <a:picLocks noChangeAspect="1"/>
        </xdr:cNvPicPr>
      </xdr:nvPicPr>
      <xdr:blipFill>
        <a:blip xmlns:r="http://schemas.openxmlformats.org/officeDocument/2006/relationships" r:embed="rId4"/>
        <a:stretch>
          <a:fillRect/>
        </a:stretch>
      </xdr:blipFill>
      <xdr:spPr>
        <a:xfrm>
          <a:off x="4589145" y="76988670"/>
          <a:ext cx="3420920" cy="12573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eturn-to-Work-Template3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empresadeserviciospublico1-my.sharepoint.com/personal/pedro_diaz_essmar_gov_co/Documents/Desktop/Planeaci&#243;n%20y%20Regulaci&#243;n/Planeaci&#243;n/Plan%20de%20Acci&#243;n/Plan%20de%20acci&#243;n%202026/Plan%20de%20acci&#243;n%202026%20ESSMAR.xlsx" TargetMode="External"/><Relationship Id="rId1" Type="http://schemas.openxmlformats.org/officeDocument/2006/relationships/externalLinkPath" Target="/personal/pedro_diaz_essmar_gov_co/Documents/Desktop/Planeaci&#243;n%20y%20Regulaci&#243;n/Planeaci&#243;n/Plan%20de%20Acci&#243;n/Plan%20de%20acci&#243;n%202026/Plan%20de%20acci&#243;n%202026%20ESSMAR.xlsx"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empresadeserviciospublico1-my.sharepoint.com/personal/pedro_diaz_essmar_gov_co/Documents/Desktop/Planeaci&#243;n%20y%20Regulaci&#243;n/Planeaci&#243;n/Planes%20Institucionales/Planes%20Institucionales%202026/Definitivos/Cronograma%20de%20capacitaciones%202026.xlsx" TargetMode="External"/><Relationship Id="rId2" Type="http://schemas.microsoft.com/office/2019/04/relationships/externalLinkLongPath" Target="Cronograma%20de%20capacitaciones%202026.xlsx?CDA16584" TargetMode="External"/><Relationship Id="rId1" Type="http://schemas.openxmlformats.org/officeDocument/2006/relationships/externalLinkPath" Target="file:///\\CDA16584\Cronograma%20de%20capacitaciones%202026.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empresadeserviciospublico1-my.sharepoint.com/personal/pedro_diaz_essmar_gov_co/Documents/Desktop/Planeaci&#243;n%20y%20Regulaci&#243;n/Planeaci&#243;n/Planes%20Institucionales/Planes%20Institucionales%202026/Borradores/Plan%20de%20trabajo%20SST%202026.xlsx" TargetMode="External"/><Relationship Id="rId2" Type="http://schemas.microsoft.com/office/2019/04/relationships/externalLinkLongPath" Target="/personal/pedro_diaz_essmar_gov_co/Documents/Desktop/Planeaci&#243;n%20y%20Regulaci&#243;n/Planeaci&#243;n/Planes%20Institucionales/Planes%20Institucionales%202026/Borradores/Plan%20de%20trabajo%20SST%202026.xlsx?E91240FA" TargetMode="External"/><Relationship Id="rId1" Type="http://schemas.openxmlformats.org/officeDocument/2006/relationships/externalLinkPath" Target="file:///\\E91240FA\Plan%20de%20trabajo%20SS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turn to Work Templat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2024"/>
      <sheetName val="PE2025-1"/>
      <sheetName val="PE2025-2"/>
      <sheetName val="PA2025V2"/>
      <sheetName val="PE2026-1"/>
      <sheetName val="PA2026"/>
      <sheetName val="PA2025V1"/>
      <sheetName val="Analisis"/>
      <sheetName val="Ficha Indicadores"/>
      <sheetName val="Tablero"/>
      <sheetName val="Hoja4"/>
      <sheetName val="Hoja3"/>
    </sheetNames>
    <sheetDataSet>
      <sheetData sheetId="0"/>
      <sheetData sheetId="1"/>
      <sheetData sheetId="2"/>
      <sheetData sheetId="3">
        <row r="4">
          <cell r="C4" t="str">
            <v>INDICADOR RESULTADO</v>
          </cell>
          <cell r="E4" t="str">
            <v>RESULTADO</v>
          </cell>
        </row>
        <row r="5">
          <cell r="C5" t="str">
            <v xml:space="preserve"> Eficiencia de recaudo corriente</v>
          </cell>
          <cell r="E5">
            <v>0.55600000000000005</v>
          </cell>
        </row>
        <row r="12">
          <cell r="C12" t="str">
            <v xml:space="preserve"> Índice de recuperación de cartera</v>
          </cell>
          <cell r="E12">
            <v>0.16</v>
          </cell>
        </row>
        <row r="16">
          <cell r="C16" t="str">
            <v>Micromedición efectiva</v>
          </cell>
          <cell r="E16">
            <v>0.60970000000000002</v>
          </cell>
        </row>
        <row r="21">
          <cell r="C21" t="str">
            <v xml:space="preserve"> Tiempo promedio de respuesta a PQR (Peticiones, Quejas y Reclamos).</v>
          </cell>
          <cell r="E21">
            <v>13.61</v>
          </cell>
        </row>
        <row r="23">
          <cell r="C23" t="str">
            <v xml:space="preserve"> Aumento del nivel de confianza comunitaria hacia la empresa</v>
          </cell>
          <cell r="E23">
            <v>0.83</v>
          </cell>
        </row>
        <row r="27">
          <cell r="C27" t="str">
            <v>Satisfacción en la atención al cliente</v>
          </cell>
          <cell r="E27">
            <v>0.79</v>
          </cell>
        </row>
        <row r="28">
          <cell r="C28" t="str">
            <v>% de Recomendaciones con Acción Correctiva Efectiva</v>
          </cell>
          <cell r="E28">
            <v>0.80769230769230771</v>
          </cell>
        </row>
        <row r="40">
          <cell r="C40" t="str">
            <v>Recaudo efectivo de Aseo</v>
          </cell>
          <cell r="E40">
            <v>0.5</v>
          </cell>
        </row>
        <row r="41">
          <cell r="C41" t="str">
            <v>Reducción del volumen estimado de residuos sólidos en cuerpos hídricos por acción de la Dirección de Aseo.</v>
          </cell>
          <cell r="E41">
            <v>0.15</v>
          </cell>
        </row>
        <row r="43">
          <cell r="C43" t="str">
            <v>Cantidad de material posconsumo recuperado.</v>
          </cell>
          <cell r="E43">
            <v>0.2</v>
          </cell>
        </row>
        <row r="48">
          <cell r="C48" t="str">
            <v>Ingresos generados por venta de servicios complementarios.</v>
          </cell>
          <cell r="E48">
            <v>194795740</v>
          </cell>
        </row>
        <row r="51">
          <cell r="C51" t="str">
            <v>Participación de mercado local en servicios complementarios</v>
          </cell>
          <cell r="E51">
            <v>0</v>
          </cell>
        </row>
        <row r="53">
          <cell r="C53" t="str">
            <v>Rentabilidad de la unidad de AC</v>
          </cell>
          <cell r="E53" t="str">
            <v>Sin medición</v>
          </cell>
        </row>
        <row r="55">
          <cell r="C55" t="str">
            <v>Porcentaje de disponibilidad de la capacidad instalada</v>
          </cell>
          <cell r="E55">
            <v>0.92479999999999996</v>
          </cell>
        </row>
        <row r="58">
          <cell r="C58" t="str">
            <v>Programa Anual de Auditoría</v>
          </cell>
          <cell r="E58">
            <v>0.98</v>
          </cell>
        </row>
        <row r="93">
          <cell r="C93" t="str">
            <v>Efectividad de la comunicación interna y externa</v>
          </cell>
          <cell r="E93">
            <v>0.74</v>
          </cell>
        </row>
        <row r="111">
          <cell r="C111" t="str">
            <v>% de procesos judiciales fallados a favor de la empresa</v>
          </cell>
          <cell r="E111">
            <v>0</v>
          </cell>
        </row>
        <row r="114">
          <cell r="C114" t="str">
            <v>% de Acciones de Tutela falladas a favor de la empresa</v>
          </cell>
          <cell r="E114">
            <v>0.65666666666666662</v>
          </cell>
        </row>
        <row r="116">
          <cell r="C116" t="str">
            <v>% de solicitudes públicas vs únicas (excluyendo OPS)</v>
          </cell>
          <cell r="E116">
            <v>0.3125</v>
          </cell>
        </row>
        <row r="117">
          <cell r="C117" t="str">
            <v>Tiempo promedio de contratación SPO.</v>
          </cell>
          <cell r="E117">
            <v>38.200000000000003</v>
          </cell>
        </row>
        <row r="118">
          <cell r="C118" t="str">
            <v>% de procesos disciplinarios gestionados frente al # procesos recibidos en el periodo.</v>
          </cell>
          <cell r="E118">
            <v>0</v>
          </cell>
        </row>
        <row r="119">
          <cell r="C119" t="str">
            <v>IRCA</v>
          </cell>
          <cell r="E119">
            <v>0.92</v>
          </cell>
        </row>
        <row r="134">
          <cell r="C134" t="str">
            <v>CONTINUIDAD</v>
          </cell>
          <cell r="E134">
            <v>14.61</v>
          </cell>
        </row>
        <row r="145">
          <cell r="C145" t="str">
            <v>IPUF</v>
          </cell>
          <cell r="E145">
            <v>14.27</v>
          </cell>
        </row>
        <row r="158">
          <cell r="C158" t="str">
            <v>Indice de reboses del sistema</v>
          </cell>
          <cell r="E158">
            <v>1.08</v>
          </cell>
        </row>
        <row r="167">
          <cell r="C167" t="str">
            <v>Índice de Inversiones Acumuladas de Acueducto</v>
          </cell>
          <cell r="E167">
            <v>0</v>
          </cell>
        </row>
        <row r="172">
          <cell r="C172" t="str">
            <v>Índice de Inversiones Acumuladas
de Alcantarillado</v>
          </cell>
          <cell r="E172">
            <v>0</v>
          </cell>
        </row>
        <row r="175">
          <cell r="C175" t="str">
            <v>Indice de mejora en la calidad constructiva por intervención de la supervisión</v>
          </cell>
          <cell r="E175">
            <v>0.5</v>
          </cell>
        </row>
        <row r="178">
          <cell r="C178" t="str">
            <v>Tasa de Respuesta dentro del Plazo Legal a Solicitudes de Disponibilidad del Servicio.</v>
          </cell>
          <cell r="E178">
            <v>0</v>
          </cell>
        </row>
        <row r="181">
          <cell r="C181" t="str">
            <v>Muestras Analizadas en Red de Distribución según Resolución 2115/07</v>
          </cell>
          <cell r="E181">
            <v>1</v>
          </cell>
        </row>
        <row r="182">
          <cell r="C182" t="str">
            <v>Acreditación del Laboratorio de Medidores</v>
          </cell>
          <cell r="E182">
            <v>0</v>
          </cell>
        </row>
        <row r="183">
          <cell r="C183" t="str">
            <v>Acreditación del Laboratorio de Calidad</v>
          </cell>
          <cell r="E183">
            <v>0</v>
          </cell>
        </row>
        <row r="184">
          <cell r="C184" t="str">
            <v>Índice de Actualización del Catastro de Redes</v>
          </cell>
          <cell r="E184">
            <v>0.81</v>
          </cell>
        </row>
        <row r="186">
          <cell r="C186" t="str">
            <v>Índice de Actualización del Catastro de Usuarios</v>
          </cell>
          <cell r="E186">
            <v>0.99</v>
          </cell>
        </row>
        <row r="187">
          <cell r="C187" t="str">
            <v xml:space="preserve">Plan Institucional de Gestión Ambiental  </v>
          </cell>
          <cell r="E187">
            <v>0</v>
          </cell>
        </row>
        <row r="189">
          <cell r="C189" t="str">
            <v>Cumplimiento de pagos a tiempo (%)</v>
          </cell>
          <cell r="E189">
            <v>0.32</v>
          </cell>
        </row>
        <row r="194">
          <cell r="C194" t="str">
            <v>Reducción de costos operativos y gastos administrativos para fortalecimiento de la liquidez (%)</v>
          </cell>
          <cell r="E194">
            <v>-0.1</v>
          </cell>
        </row>
        <row r="198">
          <cell r="C198" t="str">
            <v>Cumplimiento presupuestal (%) costos y gastos</v>
          </cell>
          <cell r="E198">
            <v>0.4622</v>
          </cell>
        </row>
        <row r="201">
          <cell r="C201" t="str">
            <v>Confiabilidad del inventario (%)</v>
          </cell>
          <cell r="E201">
            <v>0.68</v>
          </cell>
        </row>
        <row r="203">
          <cell r="C203" t="str">
            <v xml:space="preserve">Plan estratégico de Tecnologías de la Información  </v>
          </cell>
          <cell r="E203">
            <v>0.7</v>
          </cell>
        </row>
        <row r="211">
          <cell r="C211" t="str">
            <v xml:space="preserve">Plan de Seguridad y Privacidad de la Información </v>
          </cell>
          <cell r="E211">
            <v>0.5</v>
          </cell>
        </row>
        <row r="215">
          <cell r="C215" t="str">
            <v>Plan de tratamiento de Riesgos de Seguridad  de La  Información</v>
          </cell>
          <cell r="E215">
            <v>0.5</v>
          </cell>
        </row>
        <row r="219">
          <cell r="C219" t="str">
            <v>Cumplimiento del Plan Estrategico de Capital Humano</v>
          </cell>
          <cell r="E219">
            <v>0.66</v>
          </cell>
        </row>
        <row r="239">
          <cell r="C239" t="str">
            <v>Cumplimiento del Plan Institucional de Capacitaciones</v>
          </cell>
          <cell r="E239">
            <v>0.88460000000000005</v>
          </cell>
        </row>
        <row r="240">
          <cell r="C240" t="str">
            <v>Cumplimiento del Plan de Bienestar e Incentivos</v>
          </cell>
          <cell r="E240">
            <v>0.83333333333333337</v>
          </cell>
        </row>
        <row r="241">
          <cell r="C241" t="str">
            <v>Cumplimiento del Plan de Seguridad y Salud en el trabajo</v>
          </cell>
          <cell r="E241">
            <v>0.9</v>
          </cell>
        </row>
        <row r="242">
          <cell r="C242" t="str">
            <v>Índice de quejas disciplinarias</v>
          </cell>
          <cell r="E242">
            <v>-0.34620000000000001</v>
          </cell>
        </row>
        <row r="247">
          <cell r="C247" t="str">
            <v>Indice de eficiencia de la política Cero Papel.</v>
          </cell>
          <cell r="E247">
            <v>0.1222</v>
          </cell>
        </row>
        <row r="248">
          <cell r="C248" t="str">
            <v>Objetivo: Medir el nivel de eficiencia en la implementación de la Política Cero Papel en la entidad , mediante el cumplimiento de acciones orientadas a la reducción del uso del papel, y adopción de herramientas tecnologícas.</v>
          </cell>
        </row>
        <row r="249">
          <cell r="C249" t="str">
            <v>Fórmula: 100 - (Consumo actual de papel/consumo inicial de papel * 100)</v>
          </cell>
        </row>
        <row r="250">
          <cell r="C250" t="str">
            <v>Índice de organización y acceso a la información en los archivos de gestión</v>
          </cell>
          <cell r="E250">
            <v>0.46</v>
          </cell>
        </row>
        <row r="251">
          <cell r="C251" t="str">
            <v>Objetivo: Medir el nivel de cumplimiento de criterios establecidos para la organización y el acceso a la infromación en los archivo de gestión de las dependencias de la ESSMAR E.S.P.</v>
          </cell>
        </row>
        <row r="252">
          <cell r="C252" t="str">
            <v>Fórmula: (Sumatoria porcentaje de cumplimiento por area / total de áreas evaluadas)*100</v>
          </cell>
        </row>
        <row r="253">
          <cell r="C253" t="str">
            <v>Índice de conservación documental y acceso a la información del archivo central</v>
          </cell>
          <cell r="E253">
            <v>0.88</v>
          </cell>
        </row>
        <row r="255">
          <cell r="C255" t="str">
            <v>Objetivo: Medir el avance efectivo de la planificación archivística institucional conforme al Plan Institucional de Archivos.</v>
          </cell>
        </row>
        <row r="257">
          <cell r="C257" t="str">
            <v>Fórmula: (# actividades ejecutadas/# actividades programadas)/100</v>
          </cell>
        </row>
        <row r="261">
          <cell r="C261" t="str">
            <v>Indice de desempeño institucional</v>
          </cell>
          <cell r="E261">
            <v>0.69299999999999995</v>
          </cell>
        </row>
        <row r="275">
          <cell r="C275" t="str">
            <v>ITA (Indice de transparencia)</v>
          </cell>
          <cell r="E275">
            <v>0.91</v>
          </cell>
        </row>
        <row r="277">
          <cell r="C277" t="str">
            <v>Efectividad en el reporte de información al SUI</v>
          </cell>
          <cell r="E277">
            <v>0.9</v>
          </cell>
        </row>
        <row r="280">
          <cell r="C280" t="str">
            <v>Nivel de madurez del Sistema de Gestión de la Calidad</v>
          </cell>
          <cell r="E280">
            <v>0.91</v>
          </cell>
        </row>
      </sheetData>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PLAN CAPACITACIÓN 2026"/>
      <sheetName val="PLAN DE CAPACITACION 2026"/>
    </sheetNames>
    <sheetDataSet>
      <sheetData sheetId="0"/>
      <sheetData sheetId="1">
        <row r="2">
          <cell r="B2" t="str">
            <v xml:space="preserve">	Elaboración de Cartas de Control</v>
          </cell>
        </row>
        <row r="3">
          <cell r="B3" t="str">
            <v>Rol y responsabilidad de diseñadores, contratistas, interventores y supervisores en la ejecución de obras de acueducto y alcantarillado sanitario</v>
          </cell>
        </row>
        <row r="4">
          <cell r="B4" t="str">
            <v>Planeación Urbana Y Disponibilidades En El Marco De ESG</v>
          </cell>
        </row>
        <row r="5">
          <cell r="B5" t="str">
            <v>Stakeholders (interesados)</v>
          </cell>
        </row>
        <row r="6">
          <cell r="B6" t="str">
            <v xml:space="preserve">Trabajo en equipo </v>
          </cell>
          <cell r="C6" t="str">
            <v xml:space="preserve">Subgerencia de Proyectos </v>
          </cell>
        </row>
        <row r="7">
          <cell r="B7" t="str">
            <v>Auditor Interno ISO/IEC 17025:2017</v>
          </cell>
          <cell r="C7" t="str">
            <v xml:space="preserve">Subgerencia de Proyectos </v>
          </cell>
        </row>
        <row r="8">
          <cell r="C8" t="str">
            <v xml:space="preserve">Subgerencia de Proyectos </v>
          </cell>
        </row>
        <row r="10">
          <cell r="B10" t="str">
            <v xml:space="preserve">Normas de Tránsito </v>
          </cell>
        </row>
        <row r="11">
          <cell r="B11" t="str">
            <v>Capacitación En Manejo De Vehículo De Tracción (Volquetas)</v>
          </cell>
        </row>
        <row r="12">
          <cell r="B12" t="str">
            <v>Procesos Y Procedimientos Internos Portafolio De Servicios</v>
          </cell>
        </row>
        <row r="13">
          <cell r="B13" t="str">
            <v>Cátedra AGN</v>
          </cell>
        </row>
        <row r="14">
          <cell r="B14" t="str">
            <v>Diagnóstico Integral de Archivos</v>
          </cell>
        </row>
        <row r="15">
          <cell r="B15" t="str">
            <v>Plan Institucional de Archivos (PINAR)</v>
          </cell>
        </row>
        <row r="17">
          <cell r="B17" t="str">
            <v>Gestión Disciplinaria</v>
          </cell>
          <cell r="C17" t="str">
            <v xml:space="preserve">Secretaria General </v>
          </cell>
        </row>
        <row r="18">
          <cell r="B18" t="str">
            <v>Formación  Estratégica en  análisis de Datos con Power BI para la Gestión de Servicios Públicos</v>
          </cell>
        </row>
        <row r="19">
          <cell r="B19" t="str">
            <v>Normativas - MIPG</v>
          </cell>
        </row>
        <row r="20">
          <cell r="B20" t="str">
            <v>Construcción, análisis e interpretación de indicadores</v>
          </cell>
        </row>
        <row r="21">
          <cell r="B21" t="str">
            <v>Planes de Mejoramiento Estratégico para el Cumplimiento Efectivo del MIPG y Optimización de Resultados FURAG 2025 - 2026 . Diseño, Articulación y Seguimiento de Planes de Acción Basados en el IDI y el Enfoque de Líneas de Defensa.</v>
          </cell>
        </row>
        <row r="22">
          <cell r="B22" t="str">
            <v>Implementación De La Ruta Del Modelo Integrado De Planeación Y Gestión (MIPG)</v>
          </cell>
          <cell r="C22" t="str">
            <v xml:space="preserve">Direccion Administrativa y Financiera </v>
          </cell>
        </row>
        <row r="23">
          <cell r="B23" t="str">
            <v>Capacitación en gestión documental</v>
          </cell>
        </row>
        <row r="24">
          <cell r="B24" t="str">
            <v>Procesos de la Dirección Financiera</v>
          </cell>
        </row>
        <row r="25">
          <cell r="B25" t="str">
            <v>Normas ITA</v>
          </cell>
        </row>
        <row r="26">
          <cell r="B26" t="str">
            <v>Seguridad Informática</v>
          </cell>
        </row>
        <row r="27">
          <cell r="B27" t="str">
            <v>Formacion En Redes Y Comunicaciones</v>
          </cell>
        </row>
        <row r="28">
          <cell r="B28" t="str">
            <v>Capacitacion Contratación En Régimen Especial</v>
          </cell>
        </row>
        <row r="29">
          <cell r="B29" t="str">
            <v>Procesos Prácticos De La Plataforma SECOP II</v>
          </cell>
        </row>
        <row r="31">
          <cell r="B31" t="str">
            <v xml:space="preserve">	Gestion de crisis y reputacion corporativa</v>
          </cell>
        </row>
        <row r="33">
          <cell r="B33" t="str">
            <v>Comunicación interna y cultura organizacional</v>
          </cell>
        </row>
        <row r="34">
          <cell r="B34" t="str">
            <v xml:space="preserve">Diplomado en tecnologia de drones : certificacion piloto de drones </v>
          </cell>
        </row>
        <row r="35">
          <cell r="B35" t="str">
            <v>manejo a los equipos de protección de todos los elementos internos de un CCM (interruptores, térmicos, DPS, contactores, electrónicas de nivel, vigilantes de tensión, relevos, breiker diferenciales, etc)</v>
          </cell>
        </row>
        <row r="36">
          <cell r="B36" t="str">
            <v>Lubricación para equipos en movimiento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 Plan de Trabajo SST 2026"/>
      <sheetName val="Hoja2. Plan de trabajo (Inspec)"/>
      <sheetName val="Hoja2"/>
    </sheetNames>
    <sheetDataSet>
      <sheetData sheetId="0">
        <row r="70">
          <cell r="C70" t="str">
            <v>ENERO</v>
          </cell>
          <cell r="D70"/>
          <cell r="E70" t="str">
            <v>FEBRERO</v>
          </cell>
          <cell r="F70"/>
          <cell r="G70" t="str">
            <v>MARZO</v>
          </cell>
          <cell r="H70"/>
          <cell r="I70" t="str">
            <v>ABRIL</v>
          </cell>
          <cell r="J70"/>
          <cell r="K70" t="str">
            <v>MAYO</v>
          </cell>
          <cell r="L70"/>
          <cell r="M70" t="str">
            <v>JUNIO</v>
          </cell>
          <cell r="N70"/>
          <cell r="O70" t="str">
            <v>JULIO</v>
          </cell>
          <cell r="P70"/>
          <cell r="Q70" t="str">
            <v>AGOSTO</v>
          </cell>
          <cell r="R70"/>
          <cell r="S70" t="str">
            <v>SEPTIEMBRE</v>
          </cell>
          <cell r="T70"/>
          <cell r="U70" t="str">
            <v>OCTUBRE</v>
          </cell>
          <cell r="V70"/>
          <cell r="W70" t="str">
            <v>NOVIEMBRE</v>
          </cell>
          <cell r="X70"/>
          <cell r="Y70" t="str">
            <v>DICIEMBRE</v>
          </cell>
          <cell r="Z70"/>
        </row>
        <row r="71">
          <cell r="AD71">
            <v>0</v>
          </cell>
        </row>
        <row r="72">
          <cell r="C72">
            <v>0</v>
          </cell>
          <cell r="D72"/>
          <cell r="E72">
            <v>0</v>
          </cell>
          <cell r="F72"/>
          <cell r="G72">
            <v>0</v>
          </cell>
          <cell r="H72"/>
          <cell r="I72">
            <v>0</v>
          </cell>
          <cell r="J72"/>
          <cell r="K72">
            <v>0</v>
          </cell>
          <cell r="L72"/>
          <cell r="M72">
            <v>0</v>
          </cell>
          <cell r="N72"/>
          <cell r="O72">
            <v>0</v>
          </cell>
          <cell r="P72"/>
          <cell r="Q72">
            <v>0</v>
          </cell>
          <cell r="R72"/>
          <cell r="S72">
            <v>0</v>
          </cell>
          <cell r="T72"/>
          <cell r="U72">
            <v>0</v>
          </cell>
          <cell r="V72"/>
          <cell r="W72">
            <v>0</v>
          </cell>
          <cell r="X72"/>
          <cell r="Y72">
            <v>0</v>
          </cell>
          <cell r="Z72"/>
        </row>
        <row r="73">
          <cell r="C73">
            <v>0.9</v>
          </cell>
          <cell r="D73"/>
          <cell r="E73">
            <v>0.9</v>
          </cell>
          <cell r="F73"/>
          <cell r="G73">
            <v>0.9</v>
          </cell>
          <cell r="H73"/>
          <cell r="I73">
            <v>0.9</v>
          </cell>
          <cell r="J73"/>
          <cell r="K73">
            <v>0.9</v>
          </cell>
          <cell r="L73"/>
          <cell r="M73">
            <v>0.9</v>
          </cell>
          <cell r="N73"/>
          <cell r="O73">
            <v>0.9</v>
          </cell>
          <cell r="P73"/>
          <cell r="Q73">
            <v>0.9</v>
          </cell>
          <cell r="R73"/>
          <cell r="S73">
            <v>0.9</v>
          </cell>
          <cell r="T73"/>
          <cell r="U73">
            <v>0.9</v>
          </cell>
          <cell r="V73"/>
          <cell r="W73">
            <v>0.9</v>
          </cell>
          <cell r="X73"/>
          <cell r="Y73">
            <v>0.9</v>
          </cell>
          <cell r="Z73"/>
          <cell r="AD73">
            <v>0.9</v>
          </cell>
        </row>
      </sheetData>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Andrea Carolina Montejo Orozco" id="{2883CFAF-8755-48E7-B6F6-E0CC33ED8A1F}" userId="andrea.montejo@essmar.gov.co" providerId="PeoplePicker"/>
  <person displayName="Maria Isabel Henriquez Nuñez" id="{5930BF26-4474-4319-956D-CFC17058D008}" userId="maria.henriquez@essmar.gov.co" providerId="PeoplePicker"/>
  <person displayName="Pedro Antonio Diaz Daconte" id="{F6B2149D-022F-4B3E-9092-5C4B00704EB9}" userId="S::pedro.diaz@essmar.gov.co::0347b257-bef2-4f1f-aebd-2478a626afbe" providerId="AD"/>
  <person displayName="Diana Marcela Gomez Guerrero" id="{7B4C7C10-6D3A-4484-B484-166E3611C58F}" userId="S::diana.gomez@essmar.gov.co::d9ad761b-e67f-4368-b8ab-d5eb978cf766" providerId="AD"/>
  <person displayName="Jair David Marenco Contreras" id="{F95555B4-15FC-42E6-A226-14EA01C2B745}" userId="S::jair.marenco@essmar.gov.co::f4229c74-b21a-4ebf-a109-422078aac97d" providerId="AD"/>
  <person displayName="Belkys Maria Palacio Socarras" id="{D6988ECB-E575-449D-93F3-7AD1DACF9633}" userId="S::belkys.palacio@essmar.gov.co::f9e70742-4f03-4bc0-a4b4-de5584be1d93" providerId="AD"/>
  <person displayName="Andres Felipe Maldonado Valencia" id="{C2F83324-3644-4D36-88C8-E31A9D929A93}" userId="S::andres.maldonado@essmar.gov.co::38d6606e-f346-467a-a74c-f5428fc900fb" providerId="AD"/>
  <person displayName="pedro antonio diaz daconte" id="{C4F465FE-D2B9-4807-907E-97A423048654}" userId="S::pedro.diaz@essmarsantamarta.gov.co::0347b257-bef2-4f1f-aebd-2478a626afbe"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36" dT="2025-07-09T19:53:01.37" personId="{F6B2149D-022F-4B3E-9092-5C4B00704EB9}" id="{63494DBB-2FE1-45B5-B159-DEDCE7098C82}">
    <text>18h</text>
  </threadedComment>
  <threadedComment ref="I36" dT="2025-12-22T22:00:00.25" personId="{C4F465FE-D2B9-4807-907E-97A423048654}" id="{8122B590-0141-4237-9E39-BDDBCD33AFF3}" parentId="{63494DBB-2FE1-45B5-B159-DEDCE7098C82}">
    <text>16h</text>
  </threadedComment>
  <threadedComment ref="K36" dT="2025-07-09T19:53:09.16" personId="{F6B2149D-022F-4B3E-9092-5C4B00704EB9}" id="{84B17F92-BF3E-408D-B5D7-73FAB8826CC9}">
    <text>20h</text>
  </threadedComment>
  <threadedComment ref="M36" dT="2025-07-09T19:53:16.60" personId="{F6B2149D-022F-4B3E-9092-5C4B00704EB9}" id="{1F5B2A2C-BE2D-47F5-A234-071F076BD9AB}">
    <text>23h</text>
  </threadedComment>
  <threadedComment ref="E38" dT="2025-07-01T20:59:25.34" personId="{C4F465FE-D2B9-4807-907E-97A423048654}" id="{6346D4FA-B63D-4BA7-AB0A-96A2128BAC5F}">
    <text>Ind de reboses: Número de fallas/Kilómetros de red de alcantarillado.</text>
  </threadedComment>
  <threadedComment ref="K38" dT="2026-01-27T02:49:00.24" personId="{C4F465FE-D2B9-4807-907E-97A423048654}" id="{A7F56460-D536-4A5F-ACDD-3733C9ADFBB4}">
    <text>Inicial: 1.74</text>
  </threadedComment>
  <threadedComment ref="M38" dT="2026-01-27T02:49:13.28" personId="{C4F465FE-D2B9-4807-907E-97A423048654}" id="{C8950A65-F88E-4020-BA89-A9F35AC7E6FF}">
    <text>Inicial: 1.72</text>
  </threadedComment>
  <threadedComment ref="I44" dT="2025-12-24T17:05:47.06" personId="{C4F465FE-D2B9-4807-907E-97A423048654}" id="{C0BDBA48-D5EF-46A5-B3D1-2AB9C237299D}">
    <text>11</text>
  </threadedComment>
  <threadedComment ref="K44" dT="2025-12-24T17:06:00.66" personId="{C4F465FE-D2B9-4807-907E-97A423048654}" id="{22B70318-376B-452B-A39B-7F913825E27D}">
    <text>10</text>
  </threadedComment>
  <threadedComment ref="M44" dT="2025-12-24T17:06:15.71" personId="{C4F465FE-D2B9-4807-907E-97A423048654}" id="{8CA9B904-C4DA-4D54-A58C-D44BC9AEFBC7}">
    <text>9</text>
  </threadedComment>
</ThreadedComments>
</file>

<file path=xl/threadedComments/threadedComment2.xml><?xml version="1.0" encoding="utf-8"?>
<ThreadedComments xmlns="http://schemas.microsoft.com/office/spreadsheetml/2018/threadedcomments" xmlns:x="http://schemas.openxmlformats.org/spreadsheetml/2006/main">
  <threadedComment ref="I5" dT="2025-10-27T15:03:43.48" personId="{C4F465FE-D2B9-4807-907E-97A423048654}" id="{13FCF9A6-42D0-4D2A-BC3D-1EF9E83342D6}">
    <text>Cual es el publico objetivo al que se le envían los mensajes.
Cual es el impacto en el recaudo corriente de los mensajes enviados.
Cual es el costo de utilizar este mecanismo.</text>
  </threadedComment>
  <threadedComment ref="I7" dT="2025-10-27T15:04:07.33" personId="{C4F465FE-D2B9-4807-907E-97A423048654}" id="{99762C6A-9525-44E8-A9CB-5723E69654CB}">
    <text>Cual es el publico objetivo al que se le envían los mensajes.
Cual es el impacto en el recaudo corriente de los mensajes enviados.
Cual es el costo de utilizar este mecanismo.</text>
  </threadedComment>
  <threadedComment ref="I12" dT="2025-10-02T22:18:51.97" personId="{C4F465FE-D2B9-4807-907E-97A423048654}" id="{D0040690-1013-4211-92CE-09F1E5499C25}">
    <text>Incrementar el recaudo  mensual de cartera en $300.000.000 equivalente al 158% del valor recaudado en promedio a la fecha.</text>
  </threadedComment>
  <threadedComment ref="I22" dT="2025-10-10T20:45:32.58" personId="{F6B2149D-022F-4B3E-9092-5C4B00704EB9}" id="{2909B06C-FCC4-4E3F-BD05-29FB92FE990D}">
    <text xml:space="preserve">Encuestas de percepción post-socialización. </text>
  </threadedComment>
  <threadedComment ref="I22" dT="2025-10-14T16:19:52.70" personId="{F6B2149D-022F-4B3E-9092-5C4B00704EB9}" id="{8E6013EB-F7AB-4588-8BB8-17D59D817F09}" parentId="{2909B06C-FCC4-4E3F-BD05-29FB92FE990D}">
    <text xml:space="preserve">Porcentaje de comunidades que expresan comprensión y aceptación del proyecto después de las sensibilizaciones. </text>
  </threadedComment>
  <threadedComment ref="I22" dT="2025-10-28T22:09:07.81" personId="{C4F465FE-D2B9-4807-907E-97A423048654}" id="{8E1FB794-1BDB-42B0-8D64-0D049DB671B0}" parentId="{2909B06C-FCC4-4E3F-BD05-29FB92FE990D}">
    <text>Número de socializaciones realizadas</text>
  </threadedComment>
  <threadedComment ref="I23" dT="2025-10-10T20:45:56.61" personId="{F6B2149D-022F-4B3E-9092-5C4B00704EB9}" id="{CCC792FF-1581-49EE-A5C6-CB0F0D22F798}">
    <text xml:space="preserve">Registro de casos y fichas de cierre. </text>
  </threadedComment>
  <threadedComment ref="I23" dT="2025-10-14T16:20:33.77" personId="{F6B2149D-022F-4B3E-9092-5C4B00704EB9}" id="{A534E703-AE32-4940-B013-36A3741B2FA3}" parentId="{CCC792FF-1581-49EE-A5C6-CB0F0D22F798}">
    <text xml:space="preserve">Porcentaje de conflictos gestionados por el área que son resueltos satisfactoriamente en primer nivel (sin escalar). </text>
  </threadedComment>
  <threadedComment ref="I23" dT="2025-10-28T22:08:11.37" personId="{C4F465FE-D2B9-4807-907E-97A423048654}" id="{F0535EEB-2136-4AE7-B79B-143CB8325CDB}" parentId="{CCC792FF-1581-49EE-A5C6-CB0F0D22F798}">
    <text>Conflictos evitados, evidencia: Actas</text>
  </threadedComment>
  <threadedComment ref="I24" dT="2025-10-10T20:46:13.01" personId="{F6B2149D-022F-4B3E-9092-5C4B00704EB9}" id="{B58D0C9A-6AC4-4156-AB73-C6F31037D2AF}">
    <text xml:space="preserve">Formatos de evaluación post-evento o encuestas breves. </text>
  </threadedComment>
  <threadedComment ref="I24" dT="2025-10-14T16:21:46.60" personId="{F6B2149D-022F-4B3E-9092-5C4B00704EB9}" id="{DA980A2C-A117-4DC6-908E-C4DC0A879645}" parentId="{B58D0C9A-6AC4-4156-AB73-C6F31037D2AF}">
    <text xml:space="preserve">Porcentaje de participantes en espacios de diálogo que califican positivamente (≥4/5) la gestión y disposición de la entidad. </text>
  </threadedComment>
  <threadedComment ref="I24" dT="2025-10-28T22:08:32.57" personId="{C4F465FE-D2B9-4807-907E-97A423048654}" id="{0E4C39FD-933C-4A21-BBF2-D4C910DF87E1}" parentId="{B58D0C9A-6AC4-4156-AB73-C6F31037D2AF}">
    <text>Evidencia: Actas de mesas de dialogo.</text>
  </threadedComment>
  <threadedComment ref="I25" dT="2025-10-10T20:46:32.85" personId="{F6B2149D-022F-4B3E-9092-5C4B00704EB9}" id="{32602CC6-4A3F-41BB-83AF-5840276EC984}">
    <text xml:space="preserve">Seguimiento educativo (encuesta o verificación en campo). </text>
  </threadedComment>
  <threadedComment ref="I25" dT="2025-10-10T20:46:50.84" personId="{F6B2149D-022F-4B3E-9092-5C4B00704EB9}" id="{59609F81-1A36-4945-B542-161DEBAA7AED}" parentId="{32602CC6-4A3F-41BB-83AF-5840276EC984}">
    <text xml:space="preserve">Porcentaje de personas capacitadas que adoptan buenas prácticas de uso del agua y manejo del alcantarillado. </text>
  </threadedComment>
  <threadedComment ref="I25" dT="2025-10-28T22:08:42.21" personId="{C4F465FE-D2B9-4807-907E-97A423048654}" id="{8F8E1D65-AA38-40D0-B162-ED98D8D2F7F4}" parentId="{32602CC6-4A3F-41BB-83AF-5840276EC984}">
    <text>Jornada ejecutadas</text>
  </threadedComment>
  <threadedComment ref="I35" dT="2025-07-23T21:37:17.03" personId="{F6B2149D-022F-4B3E-9092-5C4B00704EB9}" id="{A7DDF1AF-4B6B-4B10-8664-0A9DF3D26401}">
    <text>Mide el cumplimiento en la elaboración y entrega de reportes técnicos requeridos.</text>
  </threadedComment>
  <threadedComment ref="I35" dT="2025-08-14T16:16:32.29" personId="{F95555B4-15FC-42E6-A226-14EA01C2B745}" id="{2D418B74-58C5-4DEF-B5F0-5A124D57939A}" parentId="{A7DDF1AF-4B6B-4B10-8664-0A9DF3D26401}">
    <text xml:space="preserve">`si, medimos  días de trabajo vs entrega de informe  </text>
  </threadedComment>
  <threadedComment ref="I36" dT="2025-07-23T21:34:49.79" personId="{F6B2149D-022F-4B3E-9092-5C4B00704EB9}" id="{79BBB43F-4687-43F8-8832-CFBF9606572F}">
    <text xml:space="preserve">(Requerimientos enviados / Total de incumplimientos detectados) × 100 </text>
  </threadedComment>
  <threadedComment ref="I36" dT="2025-08-14T16:18:14.60" personId="{F95555B4-15FC-42E6-A226-14EA01C2B745}" id="{EB3C03FE-BB8A-40C7-ABE4-5CD94B2A475C}" parentId="{79BBB43F-4687-43F8-8832-CFBF9606572F}">
    <text xml:space="preserve">Si, toda observación o fayas evidenciada por los supervisores el área debe reportar al prestador  </text>
  </threadedComment>
  <threadedComment ref="D38" dT="2026-01-27T16:01:43.63" personId="{F6B2149D-022F-4B3E-9092-5C4B00704EB9}" id="{4671C91A-7193-4002-ADBB-8A3C4EAAFA3F}">
    <text>15% de la facturación mensual de Atesa</text>
  </threadedComment>
  <threadedComment ref="D39" dT="2025-12-24T13:02:08.51" personId="{C4F465FE-D2B9-4807-907E-97A423048654}" id="{3FC16F69-3F7A-4DA1-AA9C-2984CE423E84}">
    <text>2025 = 2.187 ton</text>
  </threadedComment>
  <threadedComment ref="D41" dT="2025-12-24T13:01:20.54" personId="{C4F465FE-D2B9-4807-907E-97A423048654}" id="{7E333A03-E40D-4E83-B83F-62B908BCB926}">
    <text>2025= 12 Ton</text>
  </threadedComment>
  <threadedComment ref="I46" dT="2025-07-24T20:30:54.07" personId="{C4F465FE-D2B9-4807-907E-97A423048654}" id="{970C7D71-544C-4217-BBC6-DA4EC054912A}">
    <text xml:space="preserve">Conteo total de servicios prestados por tipo (RCD, vegetal, inservible) </text>
  </threadedComment>
  <threadedComment ref="H104" dT="2026-01-27T01:22:52.47" personId="{C4F465FE-D2B9-4807-907E-97A423048654}" id="{6EBB253D-AEEB-4953-AFF4-2C1C19408421}">
    <text>Análisis de titulares y fake news
Se presentan noticias reales y falsas.
Los participantes deben:
Verificar fuentes
Detectar sesgos
Analizar imágenes y lenguaje</text>
  </threadedComment>
  <threadedComment ref="H104" dT="2026-01-27T01:23:51.77" personId="{C4F465FE-D2B9-4807-907E-97A423048654}" id="{A7A98E3B-7851-49A9-93C2-5C3CABF75A6E}" parentId="{6EBB253D-AEEB-4953-AFF4-2C1C19408421}">
    <text xml:space="preserve">Reflexión final: cómo los medios pueden visibilizar realidades o sesgarlas. </text>
  </threadedComment>
  <threadedComment ref="H104" dT="2026-01-27T01:23:54.06" personId="{C4F465FE-D2B9-4807-907E-97A423048654}" id="{17D8D943-4DD2-4943-9CCE-B9FF89CA3440}" parentId="{6EBB253D-AEEB-4953-AFF4-2C1C19408421}">
    <text xml:space="preserve">Simulación de programa de radio
Los participantes crean un programa radial sobre un tema (por ejemplo, cuidado del agua).
Viven la experiencia de:
Investigar
Escribir guion
Hacer entrevistas
Grabar y editar
Aprenden: cómo se construye la información y cómo se influye en la audiencia.
</text>
  </threadedComment>
  <threadedComment ref="H113" dT="2026-01-27T01:30:08.67" personId="{C4F465FE-D2B9-4807-907E-97A423048654}" id="{75493CEF-A944-4D9B-838C-FC06F00B34D1}">
    <text>Un vocero (gerente, director, jefe de área, experto técnico) atiende varios espacios como:
Entrevista en emisora radial local
Declaraciones para un noticiero de TV
Nota para un periódico
Entrevista en un medio digital
Participación en un programa en vivo</text>
  </threadedComment>
  <threadedComment ref="C116" dT="2026-01-27T01:44:23.15" personId="{C4F465FE-D2B9-4807-907E-97A423048654}" id="{2777B18E-BC6F-4AEB-80F2-EAC9F0288593}">
    <text>Implica que la entidad no debe incurrir en el cumplimiento inmediato de una orden del juez.</text>
  </threadedComment>
  <threadedComment ref="D194" dT="2026-01-27T17:21:22.51" personId="{F6B2149D-022F-4B3E-9092-5C4B00704EB9}" id="{C6E05AFB-DEFA-464D-9766-C77CC6A40FD0}">
    <text>Cumplir con el 60% de las cuentas por pagar acordes a los lineamientos definidos en la política de pago. (Pagos a tiempo)</text>
  </threadedComment>
  <threadedComment ref="I194" dT="2026-01-21T16:20:09.87" personId="{D6988ECB-E575-449D-93F3-7AD1DACF9633}" id="{6D567A51-C811-4753-8FF2-DFD506BC6E5C}">
    <text>1. corte Corte de cuentas por pagar = diciembre (2025) vigencia anterior hasta febrero de vigencia actual (2026)  versus los pagos realizados en el 1er trimestre corte “enero a marzo vigencia actual 2026”</text>
  </threadedComment>
  <threadedComment ref="D199" dT="2026-01-27T17:21:32.14" personId="{F6B2149D-022F-4B3E-9092-5C4B00704EB9}" id="{0115523D-8D31-469B-A128-F0A383BED92D}">
    <text>Evaluar la eficiencia en la gestión a través del cumplimiento del 90% del plan de austeridad definido para la vigencia y lograr así mejorar el control y seguimiento al flujo de caja que permita evaluar la capacidad financiera real de la empresa.</text>
  </threadedComment>
  <threadedComment ref="I202" dT="2025-10-29T19:22:35.88" personId="{F6B2149D-022F-4B3E-9092-5C4B00704EB9}" id="{5A26E599-7011-44E7-AE68-1DD88F2E75E8}">
    <text>Emitir reportes mensuales</text>
  </threadedComment>
  <threadedComment ref="I203" dT="2025-10-07T13:56:25.64" personId="{C4F465FE-D2B9-4807-907E-97A423048654}" id="{F685BF79-BFE4-4E85-88F9-125ADB1A1EDF}">
    <text>Realizar reuniones mensuales para ajustar el presupuesto (Proponer traslados y adiciones fundamentadas)</text>
  </threadedComment>
  <threadedComment ref="J203" dT="2025-12-16T19:09:05.16" personId="{C4F465FE-D2B9-4807-907E-97A423048654}" id="{519D40F4-A0D5-453B-884E-8B2796296494}">
    <text>Si es menor a 20, 100%, entre 20 y 30, 80%, entre 30 y 40, 60%, entre 40 y 50, 40%, entre 50 y 60, 20%, mayor a 60, 0%.</text>
  </threadedComment>
  <threadedComment ref="D204" dT="2026-01-27T17:21:57.55" personId="{F6B2149D-022F-4B3E-9092-5C4B00704EB9}" id="{55641481-DA6B-4A04-B45A-C2CDCE57CD28}">
    <text>Mejorar las condiciones locativas de la entidad para asegurar la óptima conservación, funcionalidad y seguridad de las instalaciones, mediante un enfoque preventivo, correctivo y el uso eficiente de recursos. (&gt;90%)</text>
  </threadedComment>
  <threadedComment ref="H214" dT="2025-08-27T21:58:33.18" personId="{7B4C7C10-6D3A-4484-B484-166E3611C58F}" id="{CC616FD7-6ED2-4256-A20E-6E40AE2B861D}">
    <text xml:space="preserve">@Andrea Carolina Montejo Orozco </text>
    <mentions>
      <mention mentionpersonId="{2883CFAF-8755-48E7-B6F6-E0CC33ED8A1F}" mentionId="{9E019569-74AC-487B-83D4-EC94324F358D}" startIndex="0" length="31"/>
    </mentions>
  </threadedComment>
  <threadedComment ref="I214" dT="2025-11-13T21:17:11.32" personId="{C4F465FE-D2B9-4807-907E-97A423048654}" id="{0C61811D-DBCF-44F3-A25C-2FD812D1F1BF}">
    <text>Llevar registros de todas las actividades de bienestar e incentivos realizadas, y contar con información sistematizada sobre número de asistentes y servidores que participaron en las actividades, incluyendo familiares.</text>
  </threadedComment>
  <threadedComment ref="C216" dT="2025-12-03T20:03:29.77" personId="{F6B2149D-022F-4B3E-9092-5C4B00704EB9}" id="{3BFB89C2-AAB5-40EB-B861-85166AB61D7F}">
    <text>Índice de disminución de quejas disciplinarias contra servidores públicos de la ESSMAR E.S.P.</text>
  </threadedComment>
  <threadedComment ref="U226" dT="2025-12-04T14:44:19.89" personId="{C2F83324-3644-4D36-88C8-E31A9D929A93}" id="{2DDEBA0E-3AA6-4888-890A-B0883429F12C}">
    <text xml:space="preserve">Mary, por favor ayúdame a consultar cuantas capacitaciones, fechas y temas destinadas a Gestión Documental están registradas en el Plan Institucional de Capacitación.
Se necesita para registrarlo en el PINAR.
@Maria Isabel Henriquez Nuñez </text>
    <mentions>
      <mention mentionpersonId="{5930BF26-4474-4319-956D-CFC17058D008}" mentionId="{134846C5-DF1C-4F03-980C-0E16F3571230}" startIndex="211" length="29"/>
    </mentions>
  </threadedComment>
  <threadedComment ref="C261" dT="2025-07-15T14:20:39.60" personId="{C4F465FE-D2B9-4807-907E-97A423048654}" id="{388A8A71-43F6-45CB-A668-9EA908F99F85}">
    <text xml:space="preserve">(Reportes enviados dentro del plazo / Total de reportes esperados) × 100 </text>
  </threadedComment>
</ThreadedComments>
</file>

<file path=xl/threadedComments/threadedComment3.xml><?xml version="1.0" encoding="utf-8"?>
<ThreadedComments xmlns="http://schemas.microsoft.com/office/spreadsheetml/2018/threadedcomments" xmlns:x="http://schemas.openxmlformats.org/spreadsheetml/2006/main">
  <threadedComment ref="B5" dT="2025-10-27T16:00:10.57" personId="{C4F465FE-D2B9-4807-907E-97A423048654}" id="{42F91E9B-E146-4BC1-B5E5-B24778159913}">
    <text>Se recomienda modificar por # de PQRS que se resuelven en 2da instancia.</text>
  </threadedComment>
  <threadedComment ref="B6" dT="2025-10-10T20:47:36.49" personId="{F6B2149D-022F-4B3E-9092-5C4B00704EB9}" id="{6209F8B0-DE2C-4BCF-A857-D6FAF022A8BF}">
    <text xml:space="preserve">(A + B + C + D) / 4 </text>
  </threadedComment>
  <threadedComment ref="B6" dT="2025-10-10T20:47:50.37" personId="{F6B2149D-022F-4B3E-9092-5C4B00704EB9}" id="{78AD7CF3-D117-4F8E-B7FC-A743BC51ED7E}" parentId="{6209F8B0-DE2C-4BCF-A857-D6FAF022A8BF}">
    <text xml:space="preserve">Encuestas de percepción, registros de gestión social, reportes de seguimiento educativo. </text>
  </threadedComment>
  <threadedComment ref="B6" dT="2025-10-10T20:48:04.41" personId="{F6B2149D-022F-4B3E-9092-5C4B00704EB9}" id="{C98B24BF-75FF-4C36-829F-987621257F93}" parentId="{6209F8B0-DE2C-4BCF-A857-D6FAF022A8BF}">
    <text xml:space="preserve">Coordinación de Gestión Social </text>
  </threadedComment>
  <threadedComment ref="B7" dT="2025-10-27T16:07:59.21" personId="{C4F465FE-D2B9-4807-907E-97A423048654}" id="{BD1AFD17-F78A-4625-B0E4-D0E1B159283F}">
    <text>Hace falta definir mayor número de indicadores de productos, relacionados con fortalecer al equipo de atención al usuario y mejorar o mantener la calidad de la atención.</text>
  </threadedComment>
  <threadedComment ref="B8" dT="2025-07-23T21:40:49.01" personId="{F6B2149D-022F-4B3E-9092-5C4B00704EB9}" id="{C4915589-AB66-42F0-A96F-D0B4E4791FEA}">
    <text>(Acciones correctivas efectivas / Total de requerimientos) × 100</text>
  </threadedComment>
  <threadedComment ref="B8" dT="2025-07-23T21:41:31.75" personId="{F6B2149D-022F-4B3E-9092-5C4B00704EB9}" id="{9CFAE255-DEC6-4649-8DE5-081D21B71B75}" parentId="{C4915589-AB66-42F0-A96F-D0B4E4791FEA}">
    <text>¿Qué cuenta como "acción correctiva efectiva"?
Debe cumplir tres criterios:
Implementada: El prestador realizó la acción.
Verificada: La supervisión la revisó en campo o documentalmente.
Con impacto: Corrigió o mejoró el aspecto señalado.</text>
  </threadedComment>
  <threadedComment ref="B8" dT="2025-07-23T21:42:41.14" personId="{F6B2149D-022F-4B3E-9092-5C4B00704EB9}" id="{519AF65C-908A-41E6-992E-B86CEBEE74BA}" parentId="{C4915589-AB66-42F0-A96F-D0B4E4791FEA}">
    <text xml:space="preserve">Medir si la supervisión genera mejoras reales.
Historial de hallazgos y observaciones
Tener trazabilidad: qué observaste, qué pediste, qué se corrigió.
Matriz de seguimiento a recomendaciones
Que incluya fecha de emisión, fecha de respuesta, verificación y estado.
Criterios claros de cumplimiento
Define cuándo una recomendación se considera realmente "cumplida" y con impacto.
Validación en campo o documental
No solo basta con que el prestador diga que lo corrigió: debe evidenciarse.
</text>
  </threadedComment>
  <threadedComment ref="B9" dT="2025-12-02T14:22:34.83" personId="{C4F465FE-D2B9-4807-907E-97A423048654}" id="{C20A70A1-884D-4F2A-8D56-E2E81956E6BE}">
    <text>Recaudo efectivo del 15% sobre la facturación del prestador</text>
  </threadedComment>
  <threadedComment ref="B10" dT="2025-07-24T17:14:19.83" personId="{C4F465FE-D2B9-4807-907E-97A423048654}" id="{075EFC34-5929-454A-8E28-09D3725A31E0}">
    <text>Total de residuos pesados que fueron aprovechados</text>
  </threadedComment>
  <threadedComment ref="B10" dT="2025-08-14T16:20:20.77" personId="{F95555B4-15FC-42E6-A226-14EA01C2B745}" id="{2090D724-57ED-43D3-8040-1B00F9181EAD}" parentId="{075EFC34-5929-454A-8E28-09D3725A31E0}">
    <text xml:space="preserve">Si, se soporta este ítems con evidencia en la actividad del pesaje del material   </text>
  </threadedComment>
  <threadedComment ref="B12" dT="2025-07-24T20:26:15.06" personId="{C4F465FE-D2B9-4807-907E-97A423048654}" id="{EA08EEAE-CE4F-4438-9BD8-873B41C347E8}">
    <text xml:space="preserve">Total ventas servicios complementarios ($) </text>
  </threadedComment>
  <threadedComment ref="B12" dT="2025-08-14T16:02:30.35" personId="{F6B2149D-022F-4B3E-9092-5C4B00704EB9}" id="{A1200E07-08DA-4C60-A565-0B7454E039B8}" parentId="{EA08EEAE-CE4F-4438-9BD8-873B41C347E8}">
    <text xml:space="preserve">(Ingresos facturados por servicios complementarios / Meta de ingresos) × 100 </text>
  </threadedComment>
  <threadedComment ref="B13" dT="2025-07-24T20:28:55.58" personId="{C4F465FE-D2B9-4807-907E-97A423048654}" id="{A2E02AAE-A957-47E8-9001-B9496A2577A3}">
    <text xml:space="preserve">(Clientes atendidos / Clientes potenciales en la ciudad) × 100 </text>
  </threadedComment>
  <threadedComment ref="B14" dT="2025-07-24T20:29:30.99" personId="{C4F465FE-D2B9-4807-907E-97A423048654}" id="{8F930F70-C68B-4B11-ABD9-C2D64A760E4C}">
    <text xml:space="preserve">[(Ingresos - Costos directos) / Ingresos] × 100 </text>
  </threadedComment>
  <threadedComment ref="B15" dT="2025-08-14T16:27:07.64" personId="{F6B2149D-022F-4B3E-9092-5C4B00704EB9}" id="{14662A87-9E55-4CD8-8DBD-4B7A1467F17B}">
    <text xml:space="preserve">(Horas de uso efectivo de maquinaria y personal / Horas disponibles de capacidad) × 100 </text>
  </threadedComment>
  <threadedComment ref="B21" dT="2025-07-18T16:30:56.43" personId="{F6B2149D-022F-4B3E-9092-5C4B00704EB9}" id="{33EFAC86-6425-4BB1-A00C-97C46E2F476F}">
    <text>El índice inicia desde la autorización de inicio hasta la aceptación de la oferta.</text>
  </threadedComment>
  <threadedComment ref="B25" dT="2025-12-19T13:50:05.84" personId="{C4F465FE-D2B9-4807-907E-97A423048654}" id="{48A012CB-1664-4A6D-BF5E-364CDEB47E16}">
    <text>Menor de 9.43, 100%, entre 9.43 y 10.5, 90%, entre 10.5 y 11.5, 80%, entre 11.5 y 12.5, 60%, entre 12.5 y 13.5, 40%, entre 13.5 y 14.5, 20%, entre 14.5 y 15.5, 0%</text>
  </threadedComment>
  <threadedComment ref="B26" dT="2025-12-19T14:06:49.23" personId="{C4F465FE-D2B9-4807-907E-97A423048654}" id="{8BC0B0A1-33F3-44D5-BBA5-23AE500A20F7}">
    <text xml:space="preserve">Menor de 1, 100%, entre 1 y 1.2, 90%, entre 1.2 y 1.4, 80%, entre 1.4 y 1.6, 60%, entre 1.6 y 1.8, 40%, entre 1.8 y 2, 20%, mayor de 2, 0
</text>
  </threadedComment>
  <threadedComment ref="B37" dT="2025-07-08T15:50:49.12" personId="{C4F465FE-D2B9-4807-907E-97A423048654}" id="{758A9F0B-791C-424E-B87A-B69E6D0CE4D5}">
    <text>% de pagos realizados en fecha
(Pagos a tiempo / Total pagos) × 100
Tiempo promedio de pago a proveedores (Días entre recepción de factura y pago)</text>
  </threadedComment>
  <threadedComment ref="B39" dT="2025-12-24T13:50:48.17" personId="{C4F465FE-D2B9-4807-907E-97A423048654}" id="{B35F11D3-F288-42D2-A0BC-5B2D82368AAC}">
    <text>Mayor al 60, 100%, entre 55 y 60, 90% entre 50 y 55, 80%, entre 45 y 50, 70%, entre 40 y 45, 60%, entre 35 y 40, 50%, menor de 35, 0%</text>
  </threadedComment>
  <threadedComment ref="B49" dT="2025-12-03T20:03:29.77" personId="{F6B2149D-022F-4B3E-9092-5C4B00704EB9}" id="{7A9B3ECC-56A5-4DC6-8D06-DFF51AB0BDDE}">
    <text>Índice de disminución de quejas disciplinarias contra servidores públicos de la ESSMAR E.S.P.</text>
  </threadedComment>
  <threadedComment ref="B50" dT="2025-12-23T22:47:43.57" personId="{F6B2149D-022F-4B3E-9092-5C4B00704EB9}" id="{1EEC737F-7EA5-41E9-B4AA-8B74A73A0571}">
    <text>Objetivo: Medir el nivel de eficiencia en la implementación de la Política Cero Papel en la entidad , mediante el cumplimiento de acciones orientadas a la reducción del uso del papel, y adopción de herramientas tecnológicas.</text>
  </threadedComment>
  <threadedComment ref="B50" dT="2025-12-24T12:51:41.46" personId="{C4F465FE-D2B9-4807-907E-97A423048654}" id="{01173C06-917B-4A3C-97C2-467EEE95CE01}" parentId="{1EEC737F-7EA5-41E9-B4AA-8B74A73A0571}">
    <text>Fórmula: 100 - (Consumo actual de papel/consumo inicial de papel * 100)</text>
  </threadedComment>
  <threadedComment ref="B51" dT="2025-12-24T12:51:56.56" personId="{C4F465FE-D2B9-4807-907E-97A423048654}" id="{DFB0352A-CA4E-4E6F-9C4D-3E031008902A}">
    <text>Objetivo: Medir el nivel de cumplimiento de criterios establecidos para la organización y el acceso a la información en los archivo de gestión de las dependencias de la ESSMAR E.S.P.</text>
  </threadedComment>
  <threadedComment ref="B51" dT="2025-12-24T12:52:03.13" personId="{C4F465FE-D2B9-4807-907E-97A423048654}" id="{711D3CBC-CA26-48BE-99C2-7E2CEE482E14}" parentId="{DFB0352A-CA4E-4E6F-9C4D-3E031008902A}">
    <text>Fórmula: (Sumatoria porcentaje de cumplimiento por area / total de áreas evaluadas)*100</text>
  </threadedComment>
  <threadedComment ref="B52" dT="2025-12-24T12:52:16.12" personId="{C4F465FE-D2B9-4807-907E-97A423048654}" id="{9BDA92FC-90F0-4B83-9264-4F7DB35B990B}">
    <text>Objetivo: Medir el avance efectivo de la planificación archivística institucional conforme al Plan Institucional de Archivos.</text>
  </threadedComment>
  <threadedComment ref="B52" dT="2025-12-24T12:52:23.87" personId="{C4F465FE-D2B9-4807-907E-97A423048654}" id="{0EB1CE7D-98D8-4342-94AB-E7E5A7969EA3}" parentId="{9BDA92FC-90F0-4B83-9264-4F7DB35B990B}">
    <text>Fórmula: (# actividades ejecutadas/# actividades programadas)/100</text>
  </threadedComment>
  <threadedComment ref="B55" dT="2025-07-15T14:20:39.60" personId="{C4F465FE-D2B9-4807-907E-97A423048654}" id="{B7980906-DEAA-4D39-8FCE-78177D2A5077}">
    <text xml:space="preserve">(Reportes enviados dentro del plazo / Total de reportes esperados) × 100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9/04/relationships/documenttask" Target="../documenttasks/documenttask1.xml"/><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E7AF-09A6-46E3-B812-46E95F736802}">
  <dimension ref="A1:AD58"/>
  <sheetViews>
    <sheetView showGridLines="0" zoomScale="65" zoomScaleNormal="100" workbookViewId="0">
      <pane ySplit="1" topLeftCell="A2" activePane="bottomLeft" state="frozen"/>
      <selection activeCell="E25" sqref="E25"/>
      <selection pane="bottomLeft" activeCell="D19" sqref="D19"/>
    </sheetView>
  </sheetViews>
  <sheetFormatPr baseColWidth="10" defaultColWidth="11.44140625" defaultRowHeight="13.8" x14ac:dyDescent="0.3"/>
  <cols>
    <col min="1" max="1" width="30.88671875" style="3" customWidth="1"/>
    <col min="2" max="2" width="8.109375" style="3" customWidth="1"/>
    <col min="3" max="3" width="20.6640625" style="55" bestFit="1" customWidth="1"/>
    <col min="4" max="4" width="44.88671875" style="55" customWidth="1"/>
    <col min="5" max="5" width="42.6640625" style="3" customWidth="1"/>
    <col min="6" max="6" width="14.6640625" style="56" customWidth="1"/>
    <col min="7" max="7" width="20.33203125" style="3" bestFit="1" customWidth="1"/>
    <col min="8" max="8" width="17.6640625" style="56" customWidth="1"/>
    <col min="9" max="9" width="18.109375" style="3" customWidth="1"/>
    <col min="10" max="10" width="20.109375" style="56" customWidth="1"/>
    <col min="11" max="11" width="18.109375" style="3" customWidth="1"/>
    <col min="12" max="12" width="18.44140625" style="3" bestFit="1" customWidth="1"/>
    <col min="13" max="13" width="20.33203125" style="3" bestFit="1" customWidth="1"/>
    <col min="14" max="14" width="15.109375" style="3" customWidth="1"/>
    <col min="15" max="15" width="139.6640625" style="3" bestFit="1" customWidth="1"/>
    <col min="16" max="16" width="122.6640625" style="3" bestFit="1" customWidth="1"/>
    <col min="17" max="17" width="53.44140625" style="3" bestFit="1" customWidth="1"/>
    <col min="18" max="18" width="25.88671875" style="3" bestFit="1" customWidth="1"/>
    <col min="19" max="19" width="55.33203125" style="3" bestFit="1" customWidth="1"/>
    <col min="20" max="21" width="11.44140625" style="3"/>
    <col min="22" max="22" width="5.109375" style="3" bestFit="1" customWidth="1"/>
    <col min="23" max="29" width="11.44140625" style="3"/>
    <col min="30" max="30" width="5.109375" style="3" bestFit="1" customWidth="1"/>
    <col min="31" max="42" width="11.44140625" style="3"/>
    <col min="43" max="43" width="6.33203125" style="3" bestFit="1" customWidth="1"/>
    <col min="44" max="45" width="5.109375" style="3" bestFit="1" customWidth="1"/>
    <col min="46" max="46" width="4.109375" style="3" bestFit="1" customWidth="1"/>
    <col min="47" max="16384" width="11.44140625" style="3"/>
  </cols>
  <sheetData>
    <row r="1" spans="1:30" x14ac:dyDescent="0.3">
      <c r="A1" s="1" t="s">
        <v>0</v>
      </c>
      <c r="B1" s="1" t="s">
        <v>1</v>
      </c>
      <c r="C1" s="1" t="s">
        <v>2</v>
      </c>
      <c r="D1" s="1" t="s">
        <v>3</v>
      </c>
      <c r="E1" s="1" t="s">
        <v>4</v>
      </c>
      <c r="F1" s="2" t="s">
        <v>5</v>
      </c>
      <c r="G1" s="1" t="s">
        <v>6</v>
      </c>
      <c r="H1" s="2" t="s">
        <v>7</v>
      </c>
      <c r="I1" s="1" t="s">
        <v>8</v>
      </c>
      <c r="J1" s="2" t="s">
        <v>9</v>
      </c>
      <c r="K1" s="1" t="s">
        <v>10</v>
      </c>
      <c r="L1" s="1" t="s">
        <v>11</v>
      </c>
      <c r="M1" s="1" t="s">
        <v>12</v>
      </c>
      <c r="N1" s="1" t="s">
        <v>13</v>
      </c>
    </row>
    <row r="2" spans="1:30" x14ac:dyDescent="0.3">
      <c r="A2" s="4" t="s">
        <v>14</v>
      </c>
      <c r="B2" s="4" t="s">
        <v>15</v>
      </c>
      <c r="C2" s="5" t="s">
        <v>16</v>
      </c>
      <c r="D2" s="5" t="s">
        <v>17</v>
      </c>
      <c r="E2" s="6" t="s">
        <v>18</v>
      </c>
      <c r="F2" s="7">
        <v>0.54300000000000004</v>
      </c>
      <c r="G2" s="7">
        <v>0.74970000000000003</v>
      </c>
      <c r="H2" s="8">
        <v>0.60399999999999998</v>
      </c>
      <c r="I2" s="7">
        <v>0.7</v>
      </c>
      <c r="J2" s="9">
        <f>+_xlfn.XLOOKUP(E2,[3]PA2025V2!C:C,[3]PA2025V2!E:E)</f>
        <v>0.55600000000000005</v>
      </c>
      <c r="K2" s="10">
        <f>+_xlfn.XLOOKUP(E2,'PA2026'!C:C,'PA2026'!D:D)</f>
        <v>0.63</v>
      </c>
      <c r="L2" s="7"/>
      <c r="M2" s="7">
        <v>0.8</v>
      </c>
      <c r="N2" s="7"/>
      <c r="O2" s="3" t="s">
        <v>19</v>
      </c>
    </row>
    <row r="3" spans="1:30" x14ac:dyDescent="0.3">
      <c r="A3" s="4" t="s">
        <v>14</v>
      </c>
      <c r="B3" s="4" t="s">
        <v>15</v>
      </c>
      <c r="C3" s="5" t="s">
        <v>16</v>
      </c>
      <c r="D3" s="5" t="s">
        <v>17</v>
      </c>
      <c r="E3" s="6" t="s">
        <v>20</v>
      </c>
      <c r="F3" s="7">
        <v>0.2334</v>
      </c>
      <c r="G3" s="7">
        <v>0.36</v>
      </c>
      <c r="H3" s="8">
        <v>0.2044</v>
      </c>
      <c r="I3" s="7">
        <v>0.24</v>
      </c>
      <c r="J3" s="9">
        <f>+_xlfn.XLOOKUP(E3,[3]PA2025V2!C:C,[3]PA2025V2!E:E)</f>
        <v>0.16</v>
      </c>
      <c r="K3" s="10">
        <f>+_xlfn.XLOOKUP(E3,'PA2026'!C:C,'PA2026'!D:D)</f>
        <v>0.2</v>
      </c>
      <c r="L3" s="7"/>
      <c r="M3" s="7">
        <v>0.35</v>
      </c>
      <c r="N3" s="7"/>
      <c r="U3" s="11"/>
      <c r="V3" s="3">
        <v>2023</v>
      </c>
      <c r="AD3" s="3">
        <v>2024</v>
      </c>
    </row>
    <row r="4" spans="1:30" x14ac:dyDescent="0.3">
      <c r="A4" s="4" t="s">
        <v>21</v>
      </c>
      <c r="B4" s="4" t="s">
        <v>15</v>
      </c>
      <c r="C4" s="5" t="s">
        <v>16</v>
      </c>
      <c r="D4" s="5" t="s">
        <v>17</v>
      </c>
      <c r="E4" s="6" t="s">
        <v>22</v>
      </c>
      <c r="F4" s="9" t="s">
        <v>23</v>
      </c>
      <c r="G4" s="9" t="s">
        <v>23</v>
      </c>
      <c r="H4" s="9" t="s">
        <v>23</v>
      </c>
      <c r="I4" s="12">
        <v>1</v>
      </c>
      <c r="J4" s="13">
        <v>1</v>
      </c>
      <c r="K4" s="12">
        <f>+_xlfn.XLOOKUP(E4,'PA2026'!C:C,'PA2026'!D:D)</f>
        <v>1</v>
      </c>
      <c r="L4" s="14"/>
      <c r="M4" s="14">
        <v>1</v>
      </c>
      <c r="N4" s="14"/>
      <c r="U4" s="11"/>
    </row>
    <row r="5" spans="1:30" ht="27.6" x14ac:dyDescent="0.3">
      <c r="A5" s="4" t="s">
        <v>24</v>
      </c>
      <c r="B5" s="4" t="s">
        <v>15</v>
      </c>
      <c r="C5" s="5" t="s">
        <v>16</v>
      </c>
      <c r="D5" s="5" t="s">
        <v>17</v>
      </c>
      <c r="E5" s="6" t="s">
        <v>25</v>
      </c>
      <c r="F5" s="9" t="s">
        <v>23</v>
      </c>
      <c r="G5" s="9" t="s">
        <v>23</v>
      </c>
      <c r="H5" s="9" t="s">
        <v>23</v>
      </c>
      <c r="I5" s="15">
        <v>525000000</v>
      </c>
      <c r="J5" s="16">
        <f>+_xlfn.XLOOKUP(E5,[3]PA2025V2!C:C,[3]PA2025V2!E:E)</f>
        <v>194795740</v>
      </c>
      <c r="K5" s="17">
        <f>+_xlfn.XLOOKUP(E5,'PA2026'!C:C,'PA2026'!D:D)</f>
        <v>192061060</v>
      </c>
      <c r="L5" s="14"/>
      <c r="M5" s="14">
        <v>1</v>
      </c>
      <c r="N5" s="14"/>
      <c r="O5" s="3">
        <v>525000000</v>
      </c>
      <c r="U5" s="11"/>
    </row>
    <row r="6" spans="1:30" ht="27.6" x14ac:dyDescent="0.3">
      <c r="A6" s="4" t="s">
        <v>24</v>
      </c>
      <c r="B6" s="4" t="s">
        <v>15</v>
      </c>
      <c r="C6" s="5" t="s">
        <v>16</v>
      </c>
      <c r="D6" s="5" t="s">
        <v>17</v>
      </c>
      <c r="E6" s="6" t="s">
        <v>26</v>
      </c>
      <c r="F6" s="9" t="s">
        <v>23</v>
      </c>
      <c r="G6" s="9" t="s">
        <v>23</v>
      </c>
      <c r="H6" s="9" t="s">
        <v>23</v>
      </c>
      <c r="I6" s="12" t="s">
        <v>27</v>
      </c>
      <c r="J6" s="9">
        <f>+_xlfn.XLOOKUP(E6,[3]PA2025V2!C:C,[3]PA2025V2!E:E)</f>
        <v>0</v>
      </c>
      <c r="K6" s="12">
        <f>+_xlfn.XLOOKUP(E6,'PA2026'!C:C,'PA2026'!D:D)</f>
        <v>0.1</v>
      </c>
      <c r="L6" s="14"/>
      <c r="M6" s="14" t="s">
        <v>27</v>
      </c>
      <c r="N6" s="14"/>
      <c r="U6" s="11"/>
    </row>
    <row r="7" spans="1:30" x14ac:dyDescent="0.3">
      <c r="A7" s="4" t="s">
        <v>28</v>
      </c>
      <c r="B7" s="4" t="s">
        <v>15</v>
      </c>
      <c r="C7" s="5" t="s">
        <v>16</v>
      </c>
      <c r="D7" s="5" t="s">
        <v>17</v>
      </c>
      <c r="E7" s="6" t="s">
        <v>29</v>
      </c>
      <c r="F7" s="9" t="s">
        <v>23</v>
      </c>
      <c r="G7" s="9" t="s">
        <v>23</v>
      </c>
      <c r="H7" s="9" t="s">
        <v>23</v>
      </c>
      <c r="I7" s="12">
        <v>0.2</v>
      </c>
      <c r="J7" s="9">
        <f>+_xlfn.XLOOKUP(E7,[3]PA2025V2!C:C,[3]PA2025V2!E:E)</f>
        <v>0</v>
      </c>
      <c r="K7" s="12" t="str">
        <f>+_xlfn.XLOOKUP(E7,'PA2026'!C:C,'PA2026'!D:D)</f>
        <v>≥ 40%</v>
      </c>
      <c r="L7" s="14"/>
      <c r="M7" s="14">
        <v>0.8</v>
      </c>
      <c r="N7" s="14"/>
      <c r="U7" s="11"/>
    </row>
    <row r="8" spans="1:30" x14ac:dyDescent="0.3">
      <c r="A8" s="4" t="s">
        <v>28</v>
      </c>
      <c r="B8" s="4" t="s">
        <v>15</v>
      </c>
      <c r="C8" s="5" t="s">
        <v>16</v>
      </c>
      <c r="D8" s="5" t="s">
        <v>17</v>
      </c>
      <c r="E8" s="6" t="s">
        <v>30</v>
      </c>
      <c r="F8" s="9" t="s">
        <v>23</v>
      </c>
      <c r="G8" s="9" t="s">
        <v>23</v>
      </c>
      <c r="H8" s="9" t="s">
        <v>23</v>
      </c>
      <c r="I8" s="12">
        <v>0.2</v>
      </c>
      <c r="J8" s="9">
        <f>+_xlfn.XLOOKUP(E8,[3]PA2025V2!C:C,[3]PA2025V2!E:E)</f>
        <v>0</v>
      </c>
      <c r="K8" s="12" t="str">
        <f>+_xlfn.XLOOKUP(E8,'PA2026'!C:C,'PA2026'!D:D)</f>
        <v>≥ 40%</v>
      </c>
      <c r="L8" s="14"/>
      <c r="M8" s="14">
        <v>0.8</v>
      </c>
      <c r="N8" s="14"/>
      <c r="U8" s="11"/>
    </row>
    <row r="9" spans="1:30" x14ac:dyDescent="0.3">
      <c r="A9" s="4" t="s">
        <v>24</v>
      </c>
      <c r="B9" s="4" t="s">
        <v>15</v>
      </c>
      <c r="C9" s="5" t="s">
        <v>16</v>
      </c>
      <c r="D9" s="5" t="s">
        <v>31</v>
      </c>
      <c r="E9" s="6" t="s">
        <v>32</v>
      </c>
      <c r="F9" s="9" t="s">
        <v>23</v>
      </c>
      <c r="G9" s="9" t="s">
        <v>23</v>
      </c>
      <c r="H9" s="9" t="s">
        <v>23</v>
      </c>
      <c r="I9" s="12">
        <v>0.2</v>
      </c>
      <c r="J9" s="9" t="str">
        <f>+_xlfn.XLOOKUP(E9,[3]PA2025V2!C:C,[3]PA2025V2!E:E)</f>
        <v>Sin medición</v>
      </c>
      <c r="K9" s="12" t="str">
        <f>+_xlfn.XLOOKUP(E9,'PA2026'!C:C,'PA2026'!D:D)</f>
        <v>≥ 25%</v>
      </c>
      <c r="L9" s="14"/>
      <c r="M9" s="14">
        <v>0.3</v>
      </c>
      <c r="N9" s="14"/>
      <c r="U9" s="11"/>
    </row>
    <row r="10" spans="1:30" x14ac:dyDescent="0.3">
      <c r="A10" s="4" t="s">
        <v>33</v>
      </c>
      <c r="B10" s="4" t="s">
        <v>15</v>
      </c>
      <c r="C10" s="5" t="s">
        <v>16</v>
      </c>
      <c r="D10" s="5" t="s">
        <v>31</v>
      </c>
      <c r="E10" s="6" t="s">
        <v>34</v>
      </c>
      <c r="F10" s="9" t="s">
        <v>23</v>
      </c>
      <c r="G10" s="9" t="s">
        <v>23</v>
      </c>
      <c r="H10" s="9" t="s">
        <v>23</v>
      </c>
      <c r="I10" s="12">
        <v>0.5</v>
      </c>
      <c r="J10" s="9">
        <f>+_xlfn.XLOOKUP(E10,[3]PA2025V2!C:C,[3]PA2025V2!E:E)</f>
        <v>0.32</v>
      </c>
      <c r="K10" s="12">
        <f>+_xlfn.XLOOKUP(E10,'PA2026'!C:C,'PA2026'!D:D)</f>
        <v>0.6</v>
      </c>
      <c r="L10" s="14"/>
      <c r="M10" s="14">
        <v>0.7</v>
      </c>
      <c r="N10" s="14"/>
      <c r="U10" s="11"/>
    </row>
    <row r="11" spans="1:30" ht="27.6" x14ac:dyDescent="0.3">
      <c r="A11" s="4" t="s">
        <v>33</v>
      </c>
      <c r="B11" s="4" t="s">
        <v>15</v>
      </c>
      <c r="C11" s="5" t="s">
        <v>16</v>
      </c>
      <c r="D11" s="5" t="s">
        <v>31</v>
      </c>
      <c r="E11" s="6" t="s">
        <v>35</v>
      </c>
      <c r="F11" s="9" t="s">
        <v>23</v>
      </c>
      <c r="G11" s="9" t="s">
        <v>23</v>
      </c>
      <c r="H11" s="9" t="s">
        <v>23</v>
      </c>
      <c r="I11" s="12">
        <v>-0.05</v>
      </c>
      <c r="J11" s="9">
        <f>+_xlfn.XLOOKUP(E11,[3]PA2025V2!C:C,[3]PA2025V2!E:E)</f>
        <v>-0.1</v>
      </c>
      <c r="K11" s="12">
        <f>+_xlfn.XLOOKUP(E11,'PA2026'!C:C,'PA2026'!D:D)</f>
        <v>-2.5000000000000001E-2</v>
      </c>
      <c r="L11" s="14"/>
      <c r="M11" s="14" t="s">
        <v>36</v>
      </c>
      <c r="N11" s="14"/>
      <c r="O11" s="3" t="s">
        <v>37</v>
      </c>
      <c r="U11" s="11"/>
    </row>
    <row r="12" spans="1:30" x14ac:dyDescent="0.3">
      <c r="A12" s="4" t="s">
        <v>33</v>
      </c>
      <c r="B12" s="4" t="s">
        <v>15</v>
      </c>
      <c r="C12" s="5" t="s">
        <v>16</v>
      </c>
      <c r="D12" s="5" t="s">
        <v>31</v>
      </c>
      <c r="E12" s="6" t="s">
        <v>38</v>
      </c>
      <c r="F12" s="9" t="s">
        <v>23</v>
      </c>
      <c r="G12" s="9" t="s">
        <v>23</v>
      </c>
      <c r="H12" s="9" t="s">
        <v>23</v>
      </c>
      <c r="I12" s="12">
        <v>0.6</v>
      </c>
      <c r="J12" s="9">
        <f>+_xlfn.XLOOKUP(E12,[3]PA2025V2!C:C,[3]PA2025V2!E:E)</f>
        <v>0.4622</v>
      </c>
      <c r="K12" s="12">
        <f>+_xlfn.XLOOKUP(E12,'PA2026'!C:C,'PA2026'!D:D)</f>
        <v>1</v>
      </c>
      <c r="L12" s="14"/>
      <c r="M12" s="14">
        <v>0.7</v>
      </c>
      <c r="N12" s="14"/>
      <c r="U12" s="11"/>
    </row>
    <row r="13" spans="1:30" x14ac:dyDescent="0.3">
      <c r="A13" s="4" t="s">
        <v>33</v>
      </c>
      <c r="B13" s="4" t="s">
        <v>15</v>
      </c>
      <c r="C13" s="5" t="s">
        <v>16</v>
      </c>
      <c r="D13" s="5" t="s">
        <v>31</v>
      </c>
      <c r="E13" s="6" t="s">
        <v>39</v>
      </c>
      <c r="F13" s="9" t="s">
        <v>23</v>
      </c>
      <c r="G13" s="9" t="s">
        <v>23</v>
      </c>
      <c r="H13" s="9" t="s">
        <v>23</v>
      </c>
      <c r="I13" s="12">
        <v>0.95</v>
      </c>
      <c r="J13" s="9">
        <f>+_xlfn.XLOOKUP(E13,[3]PA2025V2!C:C,[3]PA2025V2!E:E)</f>
        <v>0.68</v>
      </c>
      <c r="K13" s="12">
        <f>+_xlfn.XLOOKUP(E13,'PA2026'!C:C,'PA2026'!D:D)</f>
        <v>0.95</v>
      </c>
      <c r="L13" s="14"/>
      <c r="M13" s="14">
        <v>0.95</v>
      </c>
      <c r="N13" s="14"/>
      <c r="U13" s="11"/>
    </row>
    <row r="14" spans="1:30" x14ac:dyDescent="0.3">
      <c r="A14" s="4" t="s">
        <v>40</v>
      </c>
      <c r="B14" s="4" t="s">
        <v>15</v>
      </c>
      <c r="C14" s="5" t="s">
        <v>16</v>
      </c>
      <c r="D14" s="5" t="s">
        <v>31</v>
      </c>
      <c r="E14" s="6" t="s">
        <v>41</v>
      </c>
      <c r="F14" s="9" t="s">
        <v>23</v>
      </c>
      <c r="G14" s="9" t="s">
        <v>23</v>
      </c>
      <c r="H14" s="9" t="s">
        <v>23</v>
      </c>
      <c r="I14" s="12">
        <v>0.9</v>
      </c>
      <c r="J14" s="9">
        <f>+_xlfn.XLOOKUP(E14,[3]PA2025V2!C:C,[3]PA2025V2!E:E)</f>
        <v>0</v>
      </c>
      <c r="K14" s="12">
        <f>+_xlfn.XLOOKUP(E14,'PA2026'!C:C,'PA2026'!D:D)</f>
        <v>0.9</v>
      </c>
      <c r="L14" s="14"/>
      <c r="M14" s="14">
        <v>0.9</v>
      </c>
      <c r="N14" s="14"/>
      <c r="O14" s="3" t="s">
        <v>42</v>
      </c>
      <c r="P14" s="3" t="s">
        <v>43</v>
      </c>
      <c r="Q14" s="3" t="s">
        <v>44</v>
      </c>
      <c r="R14" s="3" t="s">
        <v>45</v>
      </c>
      <c r="S14" s="18"/>
    </row>
    <row r="15" spans="1:30" x14ac:dyDescent="0.3">
      <c r="A15" s="4" t="s">
        <v>40</v>
      </c>
      <c r="B15" s="4" t="s">
        <v>15</v>
      </c>
      <c r="C15" s="5" t="s">
        <v>16</v>
      </c>
      <c r="D15" s="5" t="s">
        <v>31</v>
      </c>
      <c r="E15" s="6" t="s">
        <v>46</v>
      </c>
      <c r="F15" s="9" t="s">
        <v>23</v>
      </c>
      <c r="G15" s="9" t="s">
        <v>23</v>
      </c>
      <c r="H15" s="9" t="s">
        <v>23</v>
      </c>
      <c r="I15" s="12">
        <v>0.9</v>
      </c>
      <c r="J15" s="9">
        <f>+_xlfn.XLOOKUP(E15,[3]PA2025V2!C:C,[3]PA2025V2!E:E)</f>
        <v>0.65666666666666662</v>
      </c>
      <c r="K15" s="12">
        <f>+_xlfn.XLOOKUP(E15,'PA2026'!C:C,'PA2026'!D:D)</f>
        <v>0.9</v>
      </c>
      <c r="L15" s="14"/>
      <c r="M15" s="14">
        <v>0.9</v>
      </c>
      <c r="N15" s="14"/>
    </row>
    <row r="16" spans="1:30" x14ac:dyDescent="0.3">
      <c r="A16" s="4" t="s">
        <v>47</v>
      </c>
      <c r="B16" s="4" t="s">
        <v>15</v>
      </c>
      <c r="C16" s="5" t="s">
        <v>16</v>
      </c>
      <c r="D16" s="5" t="s">
        <v>31</v>
      </c>
      <c r="E16" s="6" t="s">
        <v>48</v>
      </c>
      <c r="F16" s="9" t="s">
        <v>23</v>
      </c>
      <c r="G16" s="9" t="s">
        <v>23</v>
      </c>
      <c r="H16" s="9" t="s">
        <v>23</v>
      </c>
      <c r="I16" s="12">
        <v>0.2</v>
      </c>
      <c r="J16" s="9">
        <f>+_xlfn.XLOOKUP(E16,[3]PA2025V2!C:C,[3]PA2025V2!E:E)</f>
        <v>0.1222</v>
      </c>
      <c r="K16" s="12" t="e">
        <f>+_xlfn.XLOOKUP(E16,'PA2026'!C:C,'PA2026'!D:D)</f>
        <v>#N/A</v>
      </c>
      <c r="L16" s="14"/>
      <c r="M16" s="14">
        <v>-0.1</v>
      </c>
      <c r="N16" s="14"/>
    </row>
    <row r="17" spans="1:19" ht="27.6" x14ac:dyDescent="0.3">
      <c r="A17" s="4" t="s">
        <v>21</v>
      </c>
      <c r="B17" s="4" t="s">
        <v>15</v>
      </c>
      <c r="C17" s="5" t="s">
        <v>16</v>
      </c>
      <c r="D17" s="5" t="s">
        <v>49</v>
      </c>
      <c r="E17" s="6" t="s">
        <v>50</v>
      </c>
      <c r="F17" s="9" t="s">
        <v>23</v>
      </c>
      <c r="G17" s="9" t="s">
        <v>23</v>
      </c>
      <c r="H17" s="9" t="s">
        <v>23</v>
      </c>
      <c r="I17" s="12">
        <v>0.05</v>
      </c>
      <c r="J17" s="9">
        <f>+_xlfn.XLOOKUP(E17,[3]PA2025V2!C:C,[3]PA2025V2!E:E)</f>
        <v>0.15</v>
      </c>
      <c r="K17" s="12">
        <f>+_xlfn.XLOOKUP(E17,'PA2026'!C:C,'PA2026'!D:D)</f>
        <v>0.1</v>
      </c>
      <c r="L17" s="14"/>
      <c r="M17" s="14">
        <v>0.15</v>
      </c>
      <c r="N17" s="14"/>
      <c r="O17" s="19"/>
    </row>
    <row r="18" spans="1:19" x14ac:dyDescent="0.3">
      <c r="A18" s="4" t="s">
        <v>21</v>
      </c>
      <c r="B18" s="4" t="s">
        <v>15</v>
      </c>
      <c r="C18" s="5" t="s">
        <v>16</v>
      </c>
      <c r="D18" s="5" t="s">
        <v>49</v>
      </c>
      <c r="E18" s="6" t="s">
        <v>51</v>
      </c>
      <c r="F18" s="9" t="s">
        <v>23</v>
      </c>
      <c r="G18" s="9" t="s">
        <v>23</v>
      </c>
      <c r="H18" s="9" t="s">
        <v>23</v>
      </c>
      <c r="I18" s="12">
        <v>0.05</v>
      </c>
      <c r="J18" s="9">
        <f>+_xlfn.XLOOKUP(E18,[3]PA2025V2!C:C,[3]PA2025V2!E:E)</f>
        <v>0.2</v>
      </c>
      <c r="K18" s="12">
        <f>+_xlfn.XLOOKUP(E18,'PA2026'!C:C,'PA2026'!D:D)</f>
        <v>0.1</v>
      </c>
      <c r="L18" s="14"/>
      <c r="M18" s="14">
        <v>0.15</v>
      </c>
      <c r="N18" s="14"/>
      <c r="O18" s="19"/>
    </row>
    <row r="19" spans="1:19" x14ac:dyDescent="0.3">
      <c r="A19" s="4" t="s">
        <v>28</v>
      </c>
      <c r="B19" s="4" t="s">
        <v>15</v>
      </c>
      <c r="C19" s="5" t="s">
        <v>16</v>
      </c>
      <c r="D19" s="5" t="s">
        <v>49</v>
      </c>
      <c r="E19" s="6" t="s">
        <v>52</v>
      </c>
      <c r="F19" s="9" t="s">
        <v>23</v>
      </c>
      <c r="G19" s="9" t="s">
        <v>23</v>
      </c>
      <c r="H19" s="9" t="s">
        <v>23</v>
      </c>
      <c r="I19" s="12">
        <v>1</v>
      </c>
      <c r="J19" s="9">
        <f>+_xlfn.XLOOKUP(E19,[3]PA2025V2!C:C,[3]PA2025V2!E:E)</f>
        <v>0</v>
      </c>
      <c r="K19" s="12">
        <f>+_xlfn.XLOOKUP(E19,'PA2026'!C:C,'PA2026'!D:D)</f>
        <v>1</v>
      </c>
      <c r="L19" s="14"/>
      <c r="M19" s="14">
        <v>1</v>
      </c>
      <c r="N19" s="14"/>
      <c r="O19" s="19"/>
    </row>
    <row r="20" spans="1:19" ht="27.6" x14ac:dyDescent="0.3">
      <c r="A20" s="4" t="s">
        <v>14</v>
      </c>
      <c r="B20" s="4" t="s">
        <v>15</v>
      </c>
      <c r="C20" s="20" t="s">
        <v>53</v>
      </c>
      <c r="D20" s="20" t="s">
        <v>54</v>
      </c>
      <c r="E20" s="6" t="s">
        <v>55</v>
      </c>
      <c r="F20" s="9" t="s">
        <v>23</v>
      </c>
      <c r="G20" s="9" t="s">
        <v>23</v>
      </c>
      <c r="H20" s="9" t="s">
        <v>23</v>
      </c>
      <c r="I20" s="12" t="s">
        <v>56</v>
      </c>
      <c r="J20" s="21">
        <f>+_xlfn.XLOOKUP(E20,[3]PA2025V2!C:C,[3]PA2025V2!E:E)</f>
        <v>13.61</v>
      </c>
      <c r="K20" s="12" t="str">
        <f>+_xlfn.XLOOKUP(E20,'PA2026'!C:C,'PA2026'!D:D)</f>
        <v>&lt;13 días</v>
      </c>
      <c r="L20" s="14"/>
      <c r="M20" s="14" t="s">
        <v>57</v>
      </c>
      <c r="N20" s="14"/>
      <c r="O20" s="19"/>
    </row>
    <row r="21" spans="1:19" ht="27.6" x14ac:dyDescent="0.3">
      <c r="A21" s="4" t="s">
        <v>14</v>
      </c>
      <c r="B21" s="4" t="s">
        <v>15</v>
      </c>
      <c r="C21" s="20" t="s">
        <v>53</v>
      </c>
      <c r="D21" s="20" t="s">
        <v>54</v>
      </c>
      <c r="E21" s="6" t="s">
        <v>58</v>
      </c>
      <c r="F21" s="9" t="s">
        <v>23</v>
      </c>
      <c r="G21" s="9" t="s">
        <v>23</v>
      </c>
      <c r="H21" s="9" t="s">
        <v>23</v>
      </c>
      <c r="I21" s="12">
        <v>0.8</v>
      </c>
      <c r="J21" s="9">
        <f>+_xlfn.XLOOKUP(E21,[3]PA2025V2!C:C,[3]PA2025V2!E:E)</f>
        <v>0.83</v>
      </c>
      <c r="K21" s="12" t="str">
        <f>+_xlfn.XLOOKUP(E21,'PA2026'!C:C,'PA2026'!D:D)</f>
        <v>&gt;90%</v>
      </c>
      <c r="L21" s="14"/>
      <c r="M21" s="14">
        <v>0.9</v>
      </c>
      <c r="N21" s="14"/>
      <c r="O21" s="19"/>
    </row>
    <row r="22" spans="1:19" x14ac:dyDescent="0.3">
      <c r="A22" s="4" t="s">
        <v>14</v>
      </c>
      <c r="B22" s="4" t="s">
        <v>15</v>
      </c>
      <c r="C22" s="20" t="s">
        <v>53</v>
      </c>
      <c r="D22" s="20" t="s">
        <v>54</v>
      </c>
      <c r="E22" s="6" t="s">
        <v>59</v>
      </c>
      <c r="F22" s="9" t="s">
        <v>23</v>
      </c>
      <c r="G22" s="9" t="s">
        <v>23</v>
      </c>
      <c r="H22" s="9" t="s">
        <v>23</v>
      </c>
      <c r="I22" s="12">
        <v>0.68</v>
      </c>
      <c r="J22" s="9">
        <f>+_xlfn.XLOOKUP(E22,[3]PA2025V2!C:C,[3]PA2025V2!E:E)</f>
        <v>0.79</v>
      </c>
      <c r="K22" s="12" t="str">
        <f>+_xlfn.XLOOKUP(E22,'PA2026'!C:C,'PA2026'!D:D)</f>
        <v>&gt;95%</v>
      </c>
      <c r="L22" s="14"/>
      <c r="M22" s="14">
        <v>0.75</v>
      </c>
      <c r="N22" s="14"/>
      <c r="O22" s="19"/>
    </row>
    <row r="23" spans="1:19" ht="27.6" x14ac:dyDescent="0.3">
      <c r="A23" s="4" t="s">
        <v>28</v>
      </c>
      <c r="B23" s="4" t="s">
        <v>15</v>
      </c>
      <c r="C23" s="20" t="s">
        <v>53</v>
      </c>
      <c r="D23" s="20" t="s">
        <v>54</v>
      </c>
      <c r="E23" s="22" t="s">
        <v>60</v>
      </c>
      <c r="F23" s="9" t="s">
        <v>23</v>
      </c>
      <c r="G23" s="9" t="s">
        <v>23</v>
      </c>
      <c r="H23" s="9" t="s">
        <v>23</v>
      </c>
      <c r="I23" s="12">
        <v>0.8</v>
      </c>
      <c r="J23" s="9">
        <f>+_xlfn.XLOOKUP(E23,[3]PA2025V2!C:C,[3]PA2025V2!E:E)</f>
        <v>0</v>
      </c>
      <c r="K23" s="12" t="str">
        <f>+_xlfn.XLOOKUP(E23,'PA2026'!C:C,'PA2026'!D:D)</f>
        <v>≥ 95%</v>
      </c>
      <c r="L23" s="14"/>
      <c r="M23" s="14">
        <v>1</v>
      </c>
      <c r="N23" s="14"/>
      <c r="S23" s="18"/>
    </row>
    <row r="24" spans="1:19" ht="27.6" x14ac:dyDescent="0.3">
      <c r="A24" s="4" t="s">
        <v>33</v>
      </c>
      <c r="B24" s="4" t="s">
        <v>15</v>
      </c>
      <c r="C24" s="20" t="s">
        <v>53</v>
      </c>
      <c r="D24" s="20" t="s">
        <v>54</v>
      </c>
      <c r="E24" s="23" t="s">
        <v>61</v>
      </c>
      <c r="F24" s="24" t="s">
        <v>23</v>
      </c>
      <c r="G24" s="24" t="s">
        <v>23</v>
      </c>
      <c r="H24" s="24" t="s">
        <v>23</v>
      </c>
      <c r="I24" s="24" t="s">
        <v>23</v>
      </c>
      <c r="J24" s="9" t="s">
        <v>23</v>
      </c>
      <c r="K24" s="10">
        <v>0.9</v>
      </c>
      <c r="L24" s="25"/>
      <c r="M24" s="25"/>
      <c r="N24" s="25"/>
      <c r="S24" s="26"/>
    </row>
    <row r="25" spans="1:19" ht="27.6" x14ac:dyDescent="0.3">
      <c r="A25" s="4" t="s">
        <v>62</v>
      </c>
      <c r="B25" s="4" t="s">
        <v>15</v>
      </c>
      <c r="C25" s="20" t="s">
        <v>53</v>
      </c>
      <c r="D25" s="20" t="s">
        <v>63</v>
      </c>
      <c r="E25" s="6" t="s">
        <v>64</v>
      </c>
      <c r="F25" s="27">
        <v>0.75</v>
      </c>
      <c r="G25" s="27">
        <v>0.8</v>
      </c>
      <c r="H25" s="27">
        <v>0.88</v>
      </c>
      <c r="I25" s="27">
        <v>0.85</v>
      </c>
      <c r="J25" s="9">
        <f>+_xlfn.XLOOKUP(E25,[3]PA2025V2!C:C,[3]PA2025V2!E:E)</f>
        <v>0.91</v>
      </c>
      <c r="K25" s="12" t="e">
        <f>+_xlfn.XLOOKUP(E25,'PA2026'!C:C,'PA2026'!D:D)</f>
        <v>#N/A</v>
      </c>
      <c r="L25" s="27"/>
      <c r="M25" s="27">
        <v>0.95</v>
      </c>
      <c r="N25" s="27"/>
    </row>
    <row r="26" spans="1:19" ht="27.6" x14ac:dyDescent="0.3">
      <c r="A26" s="4" t="s">
        <v>62</v>
      </c>
      <c r="B26" s="4" t="s">
        <v>15</v>
      </c>
      <c r="C26" s="20" t="s">
        <v>53</v>
      </c>
      <c r="D26" s="20" t="s">
        <v>63</v>
      </c>
      <c r="E26" s="6" t="s">
        <v>65</v>
      </c>
      <c r="F26" s="27">
        <v>0.62</v>
      </c>
      <c r="G26" s="27">
        <v>0.65</v>
      </c>
      <c r="H26" s="28">
        <v>0.73599999999999999</v>
      </c>
      <c r="I26" s="27">
        <v>0.68</v>
      </c>
      <c r="J26" s="9">
        <f>+_xlfn.XLOOKUP(E26,[3]PA2025V2!C:C,[3]PA2025V2!E:E)</f>
        <v>0.69299999999999995</v>
      </c>
      <c r="K26" s="12" t="e">
        <f>+_xlfn.XLOOKUP(E26,'PA2026'!C:C,'PA2026'!D:D)</f>
        <v>#N/A</v>
      </c>
      <c r="L26" s="27"/>
      <c r="M26" s="27">
        <v>0.75</v>
      </c>
      <c r="N26" s="27"/>
    </row>
    <row r="27" spans="1:19" ht="27.6" x14ac:dyDescent="0.3">
      <c r="A27" s="4" t="s">
        <v>66</v>
      </c>
      <c r="B27" s="4" t="s">
        <v>15</v>
      </c>
      <c r="C27" s="20" t="s">
        <v>53</v>
      </c>
      <c r="D27" s="20" t="s">
        <v>63</v>
      </c>
      <c r="E27" s="6" t="s">
        <v>67</v>
      </c>
      <c r="F27" s="9" t="s">
        <v>23</v>
      </c>
      <c r="G27" s="9" t="s">
        <v>23</v>
      </c>
      <c r="H27" s="9" t="s">
        <v>23</v>
      </c>
      <c r="I27" s="12">
        <v>1</v>
      </c>
      <c r="J27" s="9">
        <f>+_xlfn.XLOOKUP(E27,[3]PA2025V2!C:C,[3]PA2025V2!E:E)</f>
        <v>0.98</v>
      </c>
      <c r="K27" s="12">
        <f>+_xlfn.XLOOKUP(E27,'PA2026'!C:C,'PA2026'!D:D)</f>
        <v>1</v>
      </c>
      <c r="L27" s="14"/>
      <c r="M27" s="14">
        <v>1</v>
      </c>
      <c r="N27" s="14"/>
      <c r="O27" s="19"/>
    </row>
    <row r="28" spans="1:19" ht="27.6" x14ac:dyDescent="0.3">
      <c r="A28" s="4" t="s">
        <v>40</v>
      </c>
      <c r="B28" s="4" t="s">
        <v>15</v>
      </c>
      <c r="C28" s="20" t="s">
        <v>53</v>
      </c>
      <c r="D28" s="20" t="s">
        <v>63</v>
      </c>
      <c r="E28" s="6" t="s">
        <v>68</v>
      </c>
      <c r="F28" s="9" t="s">
        <v>23</v>
      </c>
      <c r="G28" s="9" t="s">
        <v>23</v>
      </c>
      <c r="H28" s="9" t="s">
        <v>23</v>
      </c>
      <c r="I28" s="12" t="s">
        <v>69</v>
      </c>
      <c r="J28" s="9">
        <f>+_xlfn.XLOOKUP(E28,[3]PA2025V2!C:C,[3]PA2025V2!E:E)</f>
        <v>0.3125</v>
      </c>
      <c r="K28" s="12" t="str">
        <f>+_xlfn.XLOOKUP(E28,'PA2026'!C:C,'PA2026'!D:D)</f>
        <v>50% SPO</v>
      </c>
      <c r="L28" s="14"/>
      <c r="M28" s="14" t="s">
        <v>70</v>
      </c>
      <c r="N28" s="14"/>
      <c r="O28" s="19"/>
    </row>
    <row r="29" spans="1:19" ht="27.6" x14ac:dyDescent="0.3">
      <c r="A29" s="4" t="s">
        <v>40</v>
      </c>
      <c r="B29" s="4" t="s">
        <v>15</v>
      </c>
      <c r="C29" s="20" t="s">
        <v>53</v>
      </c>
      <c r="D29" s="20" t="s">
        <v>63</v>
      </c>
      <c r="E29" s="6" t="s">
        <v>71</v>
      </c>
      <c r="F29" s="9" t="s">
        <v>23</v>
      </c>
      <c r="G29" s="9" t="s">
        <v>23</v>
      </c>
      <c r="H29" s="9" t="s">
        <v>23</v>
      </c>
      <c r="I29" s="12">
        <v>0.65</v>
      </c>
      <c r="J29" s="9">
        <f>+_xlfn.XLOOKUP(E29,[3]PA2025V2!C:C,[3]PA2025V2!E:E)</f>
        <v>0</v>
      </c>
      <c r="K29" s="12">
        <f>+_xlfn.XLOOKUP(E29,'PA2026'!C:C,'PA2026'!D:D)</f>
        <v>0.7</v>
      </c>
      <c r="L29" s="14"/>
      <c r="M29" s="14">
        <v>0.8</v>
      </c>
      <c r="N29" s="14"/>
      <c r="O29" s="19"/>
    </row>
    <row r="30" spans="1:19" ht="27.6" x14ac:dyDescent="0.3">
      <c r="A30" s="4" t="s">
        <v>72</v>
      </c>
      <c r="B30" s="4" t="s">
        <v>15</v>
      </c>
      <c r="C30" s="20" t="s">
        <v>53</v>
      </c>
      <c r="D30" s="20" t="s">
        <v>63</v>
      </c>
      <c r="E30" s="6" t="s">
        <v>73</v>
      </c>
      <c r="F30" s="9" t="s">
        <v>23</v>
      </c>
      <c r="G30" s="9" t="s">
        <v>23</v>
      </c>
      <c r="H30" s="9" t="s">
        <v>23</v>
      </c>
      <c r="I30" s="12">
        <v>-0.15</v>
      </c>
      <c r="J30" s="9">
        <f>+_xlfn.XLOOKUP(E30,[3]PA2025V2!C:C,[3]PA2025V2!E:E)</f>
        <v>-0.34620000000000001</v>
      </c>
      <c r="K30" s="12" t="str">
        <f>+_xlfn.XLOOKUP(E30,'PA2026'!C:C,'PA2026'!D:D)</f>
        <v>-34%</v>
      </c>
      <c r="L30" s="14"/>
      <c r="M30" s="14">
        <v>-0.05</v>
      </c>
      <c r="N30" s="14"/>
      <c r="O30" s="19"/>
    </row>
    <row r="31" spans="1:19" ht="27.6" x14ac:dyDescent="0.3">
      <c r="A31" s="4" t="s">
        <v>62</v>
      </c>
      <c r="B31" s="4" t="s">
        <v>15</v>
      </c>
      <c r="C31" s="20" t="s">
        <v>53</v>
      </c>
      <c r="D31" s="20" t="s">
        <v>63</v>
      </c>
      <c r="E31" s="6" t="s">
        <v>74</v>
      </c>
      <c r="F31" s="9" t="s">
        <v>23</v>
      </c>
      <c r="G31" s="9" t="s">
        <v>23</v>
      </c>
      <c r="H31" s="9" t="s">
        <v>23</v>
      </c>
      <c r="I31" s="12">
        <v>1</v>
      </c>
      <c r="J31" s="9">
        <f>+_xlfn.XLOOKUP(E31,[3]PA2025V2!C:C,[3]PA2025V2!E:E)</f>
        <v>0.91</v>
      </c>
      <c r="K31" s="12">
        <f>+_xlfn.XLOOKUP(E31,'PA2026'!C:C,'PA2026'!D:D)</f>
        <v>0.65</v>
      </c>
      <c r="L31" s="14"/>
      <c r="M31" s="14">
        <v>1</v>
      </c>
      <c r="N31" s="14"/>
      <c r="O31" s="19"/>
    </row>
    <row r="32" spans="1:19" ht="27.6" x14ac:dyDescent="0.3">
      <c r="A32" s="4" t="s">
        <v>62</v>
      </c>
      <c r="B32" s="4" t="s">
        <v>15</v>
      </c>
      <c r="C32" s="20" t="s">
        <v>53</v>
      </c>
      <c r="D32" s="20" t="s">
        <v>63</v>
      </c>
      <c r="E32" s="6" t="s">
        <v>75</v>
      </c>
      <c r="F32" s="9" t="s">
        <v>23</v>
      </c>
      <c r="G32" s="9">
        <v>1</v>
      </c>
      <c r="H32" s="9">
        <v>0.71</v>
      </c>
      <c r="I32" s="12">
        <v>0.9</v>
      </c>
      <c r="J32" s="9">
        <v>0.74360000000000004</v>
      </c>
      <c r="K32" s="12">
        <f>+_xlfn.XLOOKUP(E32,'PA2026'!C:C,'PA2026'!D:D)</f>
        <v>0.85</v>
      </c>
      <c r="L32" s="14"/>
      <c r="M32" s="14">
        <v>0.9</v>
      </c>
      <c r="N32" s="14"/>
      <c r="O32" s="19"/>
    </row>
    <row r="33" spans="1:19" ht="27.6" x14ac:dyDescent="0.3">
      <c r="A33" s="4" t="s">
        <v>62</v>
      </c>
      <c r="B33" s="4" t="s">
        <v>15</v>
      </c>
      <c r="C33" s="20" t="s">
        <v>53</v>
      </c>
      <c r="D33" s="20" t="s">
        <v>63</v>
      </c>
      <c r="E33" s="6" t="s">
        <v>76</v>
      </c>
      <c r="F33" s="9" t="s">
        <v>23</v>
      </c>
      <c r="G33" s="9" t="s">
        <v>23</v>
      </c>
      <c r="H33" s="9" t="s">
        <v>23</v>
      </c>
      <c r="I33" s="10" t="s">
        <v>23</v>
      </c>
      <c r="J33" s="9" t="s">
        <v>23</v>
      </c>
      <c r="K33" s="12" t="e">
        <f>+_xlfn.XLOOKUP(E33,'PA2026'!C:C,'PA2026'!D:D)</f>
        <v>#N/A</v>
      </c>
      <c r="L33" s="14"/>
      <c r="M33" s="14"/>
      <c r="N33" s="14"/>
      <c r="O33" s="19"/>
    </row>
    <row r="34" spans="1:19" ht="27.6" x14ac:dyDescent="0.3">
      <c r="A34" s="4" t="s">
        <v>62</v>
      </c>
      <c r="B34" s="4" t="s">
        <v>15</v>
      </c>
      <c r="C34" s="20" t="s">
        <v>53</v>
      </c>
      <c r="D34" s="20" t="s">
        <v>63</v>
      </c>
      <c r="E34" s="6" t="s">
        <v>77</v>
      </c>
      <c r="F34" s="9" t="s">
        <v>23</v>
      </c>
      <c r="G34" s="9" t="s">
        <v>23</v>
      </c>
      <c r="H34" s="9" t="s">
        <v>23</v>
      </c>
      <c r="I34" s="12">
        <v>0.85</v>
      </c>
      <c r="J34" s="9">
        <f>+_xlfn.XLOOKUP(E34,[3]PA2025V2!C:C,[3]PA2025V2!E:E)</f>
        <v>0.9</v>
      </c>
      <c r="K34" s="12">
        <f>+_xlfn.XLOOKUP(E34,'PA2026'!C:C,'PA2026'!D:D)</f>
        <v>0.9</v>
      </c>
      <c r="L34" s="14"/>
      <c r="M34" s="14">
        <v>0.95</v>
      </c>
      <c r="N34" s="14"/>
      <c r="O34" s="19"/>
    </row>
    <row r="35" spans="1:19" ht="27.6" x14ac:dyDescent="0.3">
      <c r="A35" s="6" t="s">
        <v>47</v>
      </c>
      <c r="B35" s="6" t="s">
        <v>15</v>
      </c>
      <c r="C35" s="29" t="s">
        <v>53</v>
      </c>
      <c r="D35" s="29" t="s">
        <v>63</v>
      </c>
      <c r="E35" s="6" t="s">
        <v>78</v>
      </c>
      <c r="F35" s="9" t="s">
        <v>23</v>
      </c>
      <c r="G35" s="9" t="s">
        <v>23</v>
      </c>
      <c r="H35" s="9" t="s">
        <v>23</v>
      </c>
      <c r="I35" s="12">
        <v>0.5</v>
      </c>
      <c r="J35" s="9">
        <f>+_xlfn.XLOOKUP(E35,[3]PA2025V2!C:C,[3]PA2025V2!E:E)</f>
        <v>0.46</v>
      </c>
      <c r="K35" s="12">
        <f>+_xlfn.XLOOKUP(E35,'PA2026'!C:C,'PA2026'!D:D)</f>
        <v>0.65</v>
      </c>
      <c r="L35" s="14"/>
      <c r="M35" s="14">
        <v>0.8</v>
      </c>
      <c r="N35" s="14"/>
      <c r="O35" s="19"/>
    </row>
    <row r="36" spans="1:19" x14ac:dyDescent="0.3">
      <c r="A36" s="4" t="s">
        <v>79</v>
      </c>
      <c r="B36" s="4" t="s">
        <v>15</v>
      </c>
      <c r="C36" s="30" t="s">
        <v>80</v>
      </c>
      <c r="D36" s="30" t="s">
        <v>81</v>
      </c>
      <c r="E36" s="4" t="s">
        <v>82</v>
      </c>
      <c r="F36" s="31">
        <v>17.3</v>
      </c>
      <c r="G36" s="31">
        <v>18</v>
      </c>
      <c r="H36" s="32">
        <v>16.32</v>
      </c>
      <c r="I36" s="31">
        <v>16</v>
      </c>
      <c r="J36" s="21">
        <f>+_xlfn.XLOOKUP(E36,[3]PA2025V2!C:C,[3]PA2025V2!E:E)</f>
        <v>14.61</v>
      </c>
      <c r="K36" s="4">
        <f>+_xlfn.XLOOKUP(E36,'PA2026'!C:C,'PA2026'!D:D)</f>
        <v>18</v>
      </c>
      <c r="L36" s="33"/>
      <c r="M36" s="33">
        <v>20</v>
      </c>
      <c r="N36" s="33"/>
      <c r="O36" s="3" t="s">
        <v>83</v>
      </c>
      <c r="S36" s="18"/>
    </row>
    <row r="37" spans="1:19" x14ac:dyDescent="0.3">
      <c r="A37" s="4" t="s">
        <v>79</v>
      </c>
      <c r="B37" s="4" t="s">
        <v>15</v>
      </c>
      <c r="C37" s="30" t="s">
        <v>80</v>
      </c>
      <c r="D37" s="30" t="s">
        <v>81</v>
      </c>
      <c r="E37" s="4" t="s">
        <v>84</v>
      </c>
      <c r="F37" s="31">
        <v>2.5</v>
      </c>
      <c r="G37" s="31" t="s">
        <v>85</v>
      </c>
      <c r="H37" s="34">
        <v>1.1499999999999999</v>
      </c>
      <c r="I37" s="31" t="s">
        <v>85</v>
      </c>
      <c r="J37" s="21">
        <f>+_xlfn.XLOOKUP(E37,[3]PA2025V2!C:C,[3]PA2025V2!E:E)</f>
        <v>0.92</v>
      </c>
      <c r="K37" s="12" t="str">
        <f>+_xlfn.XLOOKUP(E37,'PA2026'!C:C,'PA2026'!D:D)</f>
        <v>&lt;5</v>
      </c>
      <c r="L37" s="33"/>
      <c r="M37" s="33" t="s">
        <v>85</v>
      </c>
      <c r="N37" s="33"/>
    </row>
    <row r="38" spans="1:19" x14ac:dyDescent="0.3">
      <c r="A38" s="4" t="s">
        <v>86</v>
      </c>
      <c r="B38" s="4" t="s">
        <v>15</v>
      </c>
      <c r="C38" s="30" t="s">
        <v>80</v>
      </c>
      <c r="D38" s="30" t="s">
        <v>81</v>
      </c>
      <c r="E38" s="4" t="s">
        <v>87</v>
      </c>
      <c r="F38" s="31">
        <v>1.19</v>
      </c>
      <c r="G38" s="31">
        <v>1.78</v>
      </c>
      <c r="H38" s="34">
        <v>0.99</v>
      </c>
      <c r="I38" s="31">
        <v>1</v>
      </c>
      <c r="J38" s="21">
        <f>+_xlfn.XLOOKUP(E38,[3]PA2025V2!C:C,[3]PA2025V2!E:E)</f>
        <v>1.08</v>
      </c>
      <c r="K38" s="12" t="e">
        <f>+_xlfn.XLOOKUP(E38,'PA2026'!C:C,'PA2026'!D:D)</f>
        <v>#N/A</v>
      </c>
      <c r="L38" s="33"/>
      <c r="M38" s="33">
        <v>1.72</v>
      </c>
      <c r="N38" s="33"/>
      <c r="O38" s="3" t="s">
        <v>88</v>
      </c>
      <c r="S38" s="18"/>
    </row>
    <row r="39" spans="1:19" ht="27.6" x14ac:dyDescent="0.3">
      <c r="A39" s="35" t="s">
        <v>28</v>
      </c>
      <c r="B39" s="35" t="s">
        <v>15</v>
      </c>
      <c r="C39" s="36" t="s">
        <v>80</v>
      </c>
      <c r="D39" s="36" t="s">
        <v>81</v>
      </c>
      <c r="E39" s="23" t="s">
        <v>89</v>
      </c>
      <c r="F39" s="9" t="s">
        <v>23</v>
      </c>
      <c r="G39" s="9" t="s">
        <v>23</v>
      </c>
      <c r="H39" s="9" t="s">
        <v>23</v>
      </c>
      <c r="I39" s="12">
        <v>1</v>
      </c>
      <c r="J39" s="37">
        <f>+_xlfn.XLOOKUP(E39,[3]PA2025V2!C:C,[3]PA2025V2!E:E)</f>
        <v>1</v>
      </c>
      <c r="K39" s="12">
        <f>+_xlfn.XLOOKUP(E39,'PA2026'!C:C,'PA2026'!D:D)</f>
        <v>1</v>
      </c>
      <c r="L39" s="14"/>
      <c r="M39" s="14">
        <v>1</v>
      </c>
      <c r="N39" s="14"/>
    </row>
    <row r="40" spans="1:19" x14ac:dyDescent="0.3">
      <c r="A40" s="4" t="s">
        <v>40</v>
      </c>
      <c r="B40" s="4" t="s">
        <v>15</v>
      </c>
      <c r="C40" s="38" t="s">
        <v>80</v>
      </c>
      <c r="D40" s="38" t="s">
        <v>81</v>
      </c>
      <c r="E40" s="6" t="s">
        <v>90</v>
      </c>
      <c r="F40" s="9" t="s">
        <v>23</v>
      </c>
      <c r="G40" s="9" t="s">
        <v>23</v>
      </c>
      <c r="H40" s="9" t="s">
        <v>23</v>
      </c>
      <c r="I40" s="12" t="s">
        <v>91</v>
      </c>
      <c r="J40" s="39">
        <f>+_xlfn.XLOOKUP(E40,[3]PA2025V2!C:C,[3]PA2025V2!E:E)</f>
        <v>38.200000000000003</v>
      </c>
      <c r="K40" s="12" t="str">
        <f>+_xlfn.XLOOKUP(E40,'PA2026'!C:C,'PA2026'!D:D)</f>
        <v>28 días hábiles</v>
      </c>
      <c r="L40" s="14"/>
      <c r="M40" s="14" t="s">
        <v>92</v>
      </c>
      <c r="N40" s="14"/>
      <c r="S40" s="26"/>
    </row>
    <row r="41" spans="1:19" x14ac:dyDescent="0.3">
      <c r="A41" s="4" t="s">
        <v>28</v>
      </c>
      <c r="B41" s="4" t="s">
        <v>15</v>
      </c>
      <c r="C41" s="38" t="s">
        <v>80</v>
      </c>
      <c r="D41" s="38" t="s">
        <v>81</v>
      </c>
      <c r="E41" s="6" t="s">
        <v>93</v>
      </c>
      <c r="F41" s="9" t="s">
        <v>23</v>
      </c>
      <c r="G41" s="9" t="s">
        <v>23</v>
      </c>
      <c r="H41" s="9" t="s">
        <v>23</v>
      </c>
      <c r="I41" s="12">
        <v>0.8</v>
      </c>
      <c r="J41" s="37">
        <f>+_xlfn.XLOOKUP(E41,[3]PA2025V2!C:C,[3]PA2025V2!E:E)</f>
        <v>0.81</v>
      </c>
      <c r="K41" s="12" t="str">
        <f>+_xlfn.XLOOKUP(E41,'PA2026'!C:C,'PA2026'!D:D)</f>
        <v>&gt;80%</v>
      </c>
      <c r="L41" s="14"/>
      <c r="M41" s="14">
        <v>0.9</v>
      </c>
      <c r="N41" s="14"/>
      <c r="S41" s="26"/>
    </row>
    <row r="42" spans="1:19" x14ac:dyDescent="0.3">
      <c r="A42" s="4" t="s">
        <v>28</v>
      </c>
      <c r="B42" s="4" t="s">
        <v>15</v>
      </c>
      <c r="C42" s="38" t="s">
        <v>80</v>
      </c>
      <c r="D42" s="38" t="s">
        <v>81</v>
      </c>
      <c r="E42" s="6" t="s">
        <v>94</v>
      </c>
      <c r="F42" s="9" t="s">
        <v>23</v>
      </c>
      <c r="G42" s="9" t="s">
        <v>23</v>
      </c>
      <c r="H42" s="9" t="s">
        <v>23</v>
      </c>
      <c r="I42" s="12">
        <v>0.9</v>
      </c>
      <c r="J42" s="37">
        <f>+_xlfn.XLOOKUP(E42,[3]PA2025V2!C:C,[3]PA2025V2!E:E)</f>
        <v>0.99</v>
      </c>
      <c r="K42" s="12">
        <f>+_xlfn.XLOOKUP(E42,'PA2026'!C:C,'PA2026'!D:D)</f>
        <v>0.95</v>
      </c>
      <c r="L42" s="14"/>
      <c r="M42" s="14">
        <v>0.98</v>
      </c>
      <c r="N42" s="14"/>
      <c r="S42" s="26"/>
    </row>
    <row r="43" spans="1:19" ht="27.6" x14ac:dyDescent="0.3">
      <c r="A43" s="6" t="s">
        <v>14</v>
      </c>
      <c r="B43" s="6" t="s">
        <v>15</v>
      </c>
      <c r="C43" s="40" t="s">
        <v>80</v>
      </c>
      <c r="D43" s="40" t="s">
        <v>95</v>
      </c>
      <c r="E43" s="6" t="s">
        <v>96</v>
      </c>
      <c r="F43" s="7">
        <v>0.56599999999999995</v>
      </c>
      <c r="G43" s="7">
        <v>0.58709999999999996</v>
      </c>
      <c r="H43" s="41">
        <v>0.63260000000000005</v>
      </c>
      <c r="I43" s="42">
        <v>0.63260000000000005</v>
      </c>
      <c r="J43" s="37">
        <f>+_xlfn.XLOOKUP(E43,[3]PA2025V2!C:C,[3]PA2025V2!E:E)</f>
        <v>0.60970000000000002</v>
      </c>
      <c r="K43" s="12">
        <f>+_xlfn.XLOOKUP(E43,'PA2026'!C:C,'PA2026'!D:D)</f>
        <v>0.65</v>
      </c>
      <c r="L43" s="43"/>
      <c r="M43" s="44">
        <v>0.60489999999999999</v>
      </c>
      <c r="N43" s="43"/>
      <c r="O43" s="3" t="s">
        <v>19</v>
      </c>
      <c r="P43" s="3" t="s">
        <v>97</v>
      </c>
    </row>
    <row r="44" spans="1:19" ht="27.6" x14ac:dyDescent="0.3">
      <c r="A44" s="4" t="s">
        <v>79</v>
      </c>
      <c r="B44" s="4" t="s">
        <v>98</v>
      </c>
      <c r="C44" s="30" t="s">
        <v>80</v>
      </c>
      <c r="D44" s="30" t="s">
        <v>95</v>
      </c>
      <c r="E44" s="4" t="s">
        <v>99</v>
      </c>
      <c r="F44" s="7">
        <v>0.159</v>
      </c>
      <c r="G44" s="7" t="s">
        <v>100</v>
      </c>
      <c r="H44" s="8">
        <v>0.1421</v>
      </c>
      <c r="I44" s="7" t="s">
        <v>101</v>
      </c>
      <c r="J44" s="39">
        <f>+_xlfn.XLOOKUP(E44,[3]PA2025V2!C:C,[3]PA2025V2!E:E)</f>
        <v>14.27</v>
      </c>
      <c r="K44" s="12">
        <f>+_xlfn.XLOOKUP(E44,'PA2026'!C:C,'PA2026'!D:D)</f>
        <v>0.1</v>
      </c>
      <c r="L44" s="44"/>
      <c r="M44" s="44" t="s">
        <v>102</v>
      </c>
      <c r="N44" s="44"/>
      <c r="O44" s="3" t="s">
        <v>19</v>
      </c>
    </row>
    <row r="45" spans="1:19" ht="27.6" x14ac:dyDescent="0.3">
      <c r="A45" s="35" t="s">
        <v>28</v>
      </c>
      <c r="B45" s="23" t="s">
        <v>15</v>
      </c>
      <c r="C45" s="36" t="s">
        <v>80</v>
      </c>
      <c r="D45" s="36" t="s">
        <v>103</v>
      </c>
      <c r="E45" s="23" t="s">
        <v>104</v>
      </c>
      <c r="F45" s="9" t="s">
        <v>23</v>
      </c>
      <c r="G45" s="9" t="s">
        <v>23</v>
      </c>
      <c r="H45" s="9" t="s">
        <v>23</v>
      </c>
      <c r="I45" s="12">
        <v>0.8</v>
      </c>
      <c r="J45" s="37">
        <f>+_xlfn.XLOOKUP(E45,[3]PA2025V2!C:C,[3]PA2025V2!E:E)</f>
        <v>0.5</v>
      </c>
      <c r="K45" s="12" t="e">
        <f>+_xlfn.XLOOKUP(E45,'PA2026'!C:C,'PA2026'!D:D)</f>
        <v>#N/A</v>
      </c>
      <c r="L45" s="14"/>
      <c r="M45" s="14">
        <v>0.9</v>
      </c>
      <c r="N45" s="14"/>
      <c r="O45" s="3" t="s">
        <v>19</v>
      </c>
    </row>
    <row r="46" spans="1:19" x14ac:dyDescent="0.3">
      <c r="A46" s="4" t="s">
        <v>28</v>
      </c>
      <c r="B46" s="6" t="s">
        <v>98</v>
      </c>
      <c r="C46" s="38" t="s">
        <v>80</v>
      </c>
      <c r="D46" s="38" t="s">
        <v>103</v>
      </c>
      <c r="E46" s="6" t="s">
        <v>105</v>
      </c>
      <c r="F46" s="7">
        <v>0</v>
      </c>
      <c r="G46" s="7" t="s">
        <v>106</v>
      </c>
      <c r="H46" s="7">
        <v>0</v>
      </c>
      <c r="I46" s="7" t="s">
        <v>106</v>
      </c>
      <c r="J46" s="37">
        <f>+_xlfn.XLOOKUP(E46,[3]PA2025V2!C:C,[3]PA2025V2!E:E)</f>
        <v>0</v>
      </c>
      <c r="K46" s="12" t="str">
        <f>+_xlfn.XLOOKUP(E46,'PA2026'!C:C,'PA2026'!D:D)</f>
        <v> 100%</v>
      </c>
      <c r="L46" s="44"/>
      <c r="M46" s="44">
        <v>1</v>
      </c>
      <c r="N46" s="44"/>
      <c r="O46" s="3" t="s">
        <v>19</v>
      </c>
      <c r="P46" s="442" t="s">
        <v>107</v>
      </c>
      <c r="Q46" s="443" t="s">
        <v>108</v>
      </c>
    </row>
    <row r="47" spans="1:19" ht="27.6" x14ac:dyDescent="0.3">
      <c r="A47" s="4" t="s">
        <v>28</v>
      </c>
      <c r="B47" s="6" t="s">
        <v>98</v>
      </c>
      <c r="C47" s="38" t="s">
        <v>80</v>
      </c>
      <c r="D47" s="38" t="s">
        <v>103</v>
      </c>
      <c r="E47" s="6" t="s">
        <v>109</v>
      </c>
      <c r="F47" s="7">
        <v>0</v>
      </c>
      <c r="G47" s="7" t="s">
        <v>106</v>
      </c>
      <c r="H47" s="7">
        <v>0</v>
      </c>
      <c r="I47" s="7" t="s">
        <v>106</v>
      </c>
      <c r="J47" s="37">
        <f>+_xlfn.XLOOKUP(E47,[3]PA2025V2!C:C,[3]PA2025V2!E:E)</f>
        <v>0</v>
      </c>
      <c r="K47" s="12" t="str">
        <f>+_xlfn.XLOOKUP(E47,'PA2026'!C:C,'PA2026'!D:D)</f>
        <v> 100%</v>
      </c>
      <c r="L47" s="44"/>
      <c r="M47" s="44">
        <v>1</v>
      </c>
      <c r="N47" s="44"/>
      <c r="O47" s="3" t="s">
        <v>19</v>
      </c>
      <c r="P47" s="442"/>
      <c r="Q47" s="443"/>
    </row>
    <row r="48" spans="1:19" ht="27.6" x14ac:dyDescent="0.3">
      <c r="A48" s="4" t="s">
        <v>21</v>
      </c>
      <c r="B48" s="4" t="s">
        <v>15</v>
      </c>
      <c r="C48" s="38" t="s">
        <v>80</v>
      </c>
      <c r="D48" s="38" t="s">
        <v>110</v>
      </c>
      <c r="E48" s="6" t="s">
        <v>111</v>
      </c>
      <c r="F48" s="9" t="s">
        <v>23</v>
      </c>
      <c r="G48" s="9" t="s">
        <v>23</v>
      </c>
      <c r="H48" s="9" t="s">
        <v>23</v>
      </c>
      <c r="I48" s="12" t="s">
        <v>112</v>
      </c>
      <c r="J48" s="37">
        <f>+_xlfn.XLOOKUP(E48,[3]PA2025V2!C:C,[3]PA2025V2!E:E)</f>
        <v>0.80769230769230771</v>
      </c>
      <c r="K48" s="12" t="str">
        <f>+_xlfn.XLOOKUP(E48,'PA2026'!C:C,'PA2026'!D:D)</f>
        <v>&gt;95%</v>
      </c>
      <c r="L48" s="13"/>
      <c r="M48" s="13" t="s">
        <v>112</v>
      </c>
      <c r="N48" s="13"/>
    </row>
    <row r="49" spans="1:15" x14ac:dyDescent="0.3">
      <c r="A49" s="4" t="s">
        <v>24</v>
      </c>
      <c r="B49" s="4" t="s">
        <v>15</v>
      </c>
      <c r="C49" s="38" t="s">
        <v>80</v>
      </c>
      <c r="D49" s="38" t="s">
        <v>113</v>
      </c>
      <c r="E49" s="6" t="s">
        <v>114</v>
      </c>
      <c r="F49" s="9" t="s">
        <v>23</v>
      </c>
      <c r="G49" s="9" t="s">
        <v>23</v>
      </c>
      <c r="H49" s="9" t="s">
        <v>23</v>
      </c>
      <c r="I49" s="12" t="s">
        <v>112</v>
      </c>
      <c r="J49" s="37">
        <f>+_xlfn.XLOOKUP(E49,[3]PA2025V2!C:C,[3]PA2025V2!E:E)</f>
        <v>0.92479999999999996</v>
      </c>
      <c r="K49" s="12" t="str">
        <f>+_xlfn.XLOOKUP(E49,'PA2026'!C:C,'PA2026'!D:D)</f>
        <v>&gt;95%</v>
      </c>
      <c r="L49" s="13"/>
      <c r="M49" s="13" t="s">
        <v>112</v>
      </c>
      <c r="N49" s="13"/>
    </row>
    <row r="50" spans="1:15" ht="27.6" x14ac:dyDescent="0.3">
      <c r="A50" s="4" t="s">
        <v>115</v>
      </c>
      <c r="B50" s="4" t="s">
        <v>15</v>
      </c>
      <c r="C50" s="45" t="s">
        <v>116</v>
      </c>
      <c r="D50" s="45" t="s">
        <v>117</v>
      </c>
      <c r="E50" s="4" t="s">
        <v>118</v>
      </c>
      <c r="F50" s="9" t="s">
        <v>23</v>
      </c>
      <c r="G50" s="9" t="s">
        <v>23</v>
      </c>
      <c r="H50" s="9" t="s">
        <v>119</v>
      </c>
      <c r="I50" s="46">
        <v>0.7</v>
      </c>
      <c r="J50" s="37">
        <f>+_xlfn.XLOOKUP(E50,[3]PA2025V2!C:C,[3]PA2025V2!E:E)</f>
        <v>0.74</v>
      </c>
      <c r="K50" s="12">
        <f>+_xlfn.XLOOKUP(E50,'PA2026'!C:C,'PA2026'!D:D)</f>
        <v>0.8</v>
      </c>
      <c r="L50" s="39"/>
      <c r="M50" s="37">
        <v>0.9</v>
      </c>
      <c r="N50" s="39"/>
      <c r="O50" s="3">
        <f>4.5/5</f>
        <v>0.9</v>
      </c>
    </row>
    <row r="51" spans="1:15" ht="27.6" x14ac:dyDescent="0.3">
      <c r="A51" s="4" t="s">
        <v>120</v>
      </c>
      <c r="B51" s="4" t="s">
        <v>15</v>
      </c>
      <c r="C51" s="47" t="s">
        <v>116</v>
      </c>
      <c r="D51" s="47" t="s">
        <v>117</v>
      </c>
      <c r="E51" s="6" t="s">
        <v>121</v>
      </c>
      <c r="F51" s="27">
        <v>1</v>
      </c>
      <c r="G51" s="27">
        <v>0.95</v>
      </c>
      <c r="H51" s="48">
        <v>0.87</v>
      </c>
      <c r="I51" s="27">
        <v>0.95</v>
      </c>
      <c r="J51" s="37">
        <f>+_xlfn.XLOOKUP(E51,[3]PA2025V2!C:C,[3]PA2025V2!E:E)</f>
        <v>0.66</v>
      </c>
      <c r="K51" s="12" t="e">
        <f>+_xlfn.XLOOKUP(E51,'PA2026'!C:C,'PA2026'!D:D)</f>
        <v>#N/A</v>
      </c>
      <c r="L51" s="27"/>
      <c r="M51" s="27">
        <v>1</v>
      </c>
      <c r="N51" s="27"/>
    </row>
    <row r="52" spans="1:15" ht="27.6" x14ac:dyDescent="0.3">
      <c r="A52" s="4" t="s">
        <v>120</v>
      </c>
      <c r="B52" s="4" t="s">
        <v>15</v>
      </c>
      <c r="C52" s="47" t="s">
        <v>116</v>
      </c>
      <c r="D52" s="47" t="s">
        <v>117</v>
      </c>
      <c r="E52" s="6" t="s">
        <v>122</v>
      </c>
      <c r="F52" s="27">
        <v>1</v>
      </c>
      <c r="G52" s="27">
        <v>0.95</v>
      </c>
      <c r="H52" s="48">
        <v>0.87</v>
      </c>
      <c r="I52" s="27">
        <v>0.95</v>
      </c>
      <c r="J52" s="37">
        <f>+_xlfn.XLOOKUP(E52,[3]PA2025V2!C:C,[3]PA2025V2!E:E)</f>
        <v>0.88460000000000005</v>
      </c>
      <c r="K52" s="12">
        <f>+_xlfn.XLOOKUP(E52,'PA2026'!C:C,'PA2026'!D:D)</f>
        <v>1</v>
      </c>
      <c r="L52" s="27"/>
      <c r="M52" s="27">
        <v>1</v>
      </c>
      <c r="N52" s="27"/>
    </row>
    <row r="53" spans="1:15" ht="27.6" x14ac:dyDescent="0.3">
      <c r="A53" s="4" t="s">
        <v>120</v>
      </c>
      <c r="B53" s="4" t="s">
        <v>15</v>
      </c>
      <c r="C53" s="47" t="s">
        <v>116</v>
      </c>
      <c r="D53" s="47" t="s">
        <v>117</v>
      </c>
      <c r="E53" s="6" t="s">
        <v>123</v>
      </c>
      <c r="F53" s="27">
        <v>0.98</v>
      </c>
      <c r="G53" s="27">
        <v>0.95</v>
      </c>
      <c r="H53" s="48">
        <v>0.91</v>
      </c>
      <c r="I53" s="27">
        <v>0.95</v>
      </c>
      <c r="J53" s="37">
        <f>+_xlfn.XLOOKUP(E53,[3]PA2025V2!C:C,[3]PA2025V2!E:E)</f>
        <v>0.83333333333333337</v>
      </c>
      <c r="K53" s="12">
        <f>+_xlfn.XLOOKUP(E53,'PA2026'!C:C,'PA2026'!D:D)</f>
        <v>1</v>
      </c>
      <c r="L53" s="27"/>
      <c r="M53" s="27">
        <v>1</v>
      </c>
      <c r="N53" s="27"/>
    </row>
    <row r="54" spans="1:15" ht="27.6" x14ac:dyDescent="0.3">
      <c r="A54" s="4" t="s">
        <v>120</v>
      </c>
      <c r="B54" s="4" t="s">
        <v>15</v>
      </c>
      <c r="C54" s="47" t="s">
        <v>116</v>
      </c>
      <c r="D54" s="47" t="s">
        <v>117</v>
      </c>
      <c r="E54" s="6" t="s">
        <v>124</v>
      </c>
      <c r="F54" s="27">
        <v>0.9</v>
      </c>
      <c r="G54" s="27">
        <v>0.95</v>
      </c>
      <c r="H54" s="48">
        <v>0.86</v>
      </c>
      <c r="I54" s="27">
        <v>0.95</v>
      </c>
      <c r="J54" s="37">
        <f>+_xlfn.XLOOKUP(E54,[3]PA2025V2!C:C,[3]PA2025V2!E:E)</f>
        <v>0.9</v>
      </c>
      <c r="K54" s="12">
        <f>+_xlfn.XLOOKUP(E54,'PA2026'!C:C,'PA2026'!D:D)</f>
        <v>1</v>
      </c>
      <c r="L54" s="27"/>
      <c r="M54" s="27">
        <v>1</v>
      </c>
      <c r="N54" s="27"/>
    </row>
    <row r="55" spans="1:15" ht="27.6" x14ac:dyDescent="0.3">
      <c r="A55" s="4" t="s">
        <v>47</v>
      </c>
      <c r="B55" s="4" t="s">
        <v>15</v>
      </c>
      <c r="C55" s="47" t="s">
        <v>116</v>
      </c>
      <c r="D55" s="47" t="s">
        <v>117</v>
      </c>
      <c r="E55" s="6" t="s">
        <v>125</v>
      </c>
      <c r="F55" s="7" t="s">
        <v>23</v>
      </c>
      <c r="G55" s="7" t="s">
        <v>23</v>
      </c>
      <c r="H55" s="7" t="s">
        <v>23</v>
      </c>
      <c r="I55" s="7">
        <v>0.95</v>
      </c>
      <c r="J55" s="37">
        <f>+_xlfn.XLOOKUP(E55,[3]PA2025V2!C:C,[3]PA2025V2!E:E)</f>
        <v>0.88</v>
      </c>
      <c r="K55" s="12" t="str">
        <f>+_xlfn.XLOOKUP(E55,'PA2026'!C:C,'PA2026'!D:D)</f>
        <v>60%</v>
      </c>
      <c r="L55" s="27"/>
      <c r="M55" s="27">
        <v>1</v>
      </c>
      <c r="N55" s="27"/>
    </row>
    <row r="56" spans="1:15" ht="27.6" x14ac:dyDescent="0.3">
      <c r="A56" s="4" t="s">
        <v>126</v>
      </c>
      <c r="B56" s="4" t="s">
        <v>15</v>
      </c>
      <c r="C56" s="47" t="s">
        <v>116</v>
      </c>
      <c r="D56" s="47" t="s">
        <v>127</v>
      </c>
      <c r="E56" s="6" t="s">
        <v>128</v>
      </c>
      <c r="F56" s="49">
        <v>0.88</v>
      </c>
      <c r="G56" s="27">
        <v>0.95</v>
      </c>
      <c r="H56" s="50">
        <v>0.49</v>
      </c>
      <c r="I56" s="27">
        <v>0.95</v>
      </c>
      <c r="J56" s="37">
        <f>+_xlfn.XLOOKUP(E56,[3]PA2025V2!C:C,[3]PA2025V2!E:E)</f>
        <v>0.7</v>
      </c>
      <c r="K56" s="12">
        <f>+_xlfn.XLOOKUP(E56,'PA2026'!C:C,'PA2026'!D:D)</f>
        <v>1</v>
      </c>
      <c r="L56" s="27"/>
      <c r="M56" s="27">
        <v>1</v>
      </c>
      <c r="N56" s="27"/>
    </row>
    <row r="57" spans="1:15" ht="27.6" x14ac:dyDescent="0.3">
      <c r="A57" s="4" t="s">
        <v>126</v>
      </c>
      <c r="B57" s="4" t="s">
        <v>15</v>
      </c>
      <c r="C57" s="45" t="s">
        <v>116</v>
      </c>
      <c r="D57" s="45" t="s">
        <v>127</v>
      </c>
      <c r="E57" s="4" t="s">
        <v>129</v>
      </c>
      <c r="F57" s="49">
        <v>0.88</v>
      </c>
      <c r="G57" s="27">
        <v>0.95</v>
      </c>
      <c r="H57" s="50">
        <v>0.46</v>
      </c>
      <c r="I57" s="27">
        <v>0.95</v>
      </c>
      <c r="J57" s="37">
        <f>+_xlfn.XLOOKUP(E57,[3]PA2025V2!C:C,[3]PA2025V2!E:E)</f>
        <v>0.5</v>
      </c>
      <c r="K57" s="12">
        <f>+_xlfn.XLOOKUP(E57,'PA2026'!C:C,'PA2026'!D:D)</f>
        <v>1</v>
      </c>
      <c r="L57" s="27"/>
      <c r="M57" s="27">
        <v>1</v>
      </c>
      <c r="N57" s="27"/>
    </row>
    <row r="58" spans="1:15" ht="27.6" x14ac:dyDescent="0.3">
      <c r="A58" s="6" t="s">
        <v>126</v>
      </c>
      <c r="B58" s="6" t="s">
        <v>15</v>
      </c>
      <c r="C58" s="51" t="s">
        <v>116</v>
      </c>
      <c r="D58" s="51" t="s">
        <v>127</v>
      </c>
      <c r="E58" s="6" t="s">
        <v>130</v>
      </c>
      <c r="F58" s="52">
        <v>0.55000000000000004</v>
      </c>
      <c r="G58" s="53">
        <v>0.95</v>
      </c>
      <c r="H58" s="54">
        <v>0.67</v>
      </c>
      <c r="I58" s="53">
        <v>0.95</v>
      </c>
      <c r="J58" s="37">
        <f>+_xlfn.XLOOKUP(E58,[3]PA2025V2!C:C,[3]PA2025V2!E:E)</f>
        <v>0.5</v>
      </c>
      <c r="K58" s="12">
        <f>+_xlfn.XLOOKUP(E58,'PA2026'!C:C,'PA2026'!D:D)</f>
        <v>1</v>
      </c>
      <c r="L58" s="53"/>
      <c r="M58" s="53">
        <v>1</v>
      </c>
      <c r="N58" s="53"/>
    </row>
  </sheetData>
  <autoFilter ref="A1:M58" xr:uid="{A45EBD4A-34FA-4BDF-A4ED-39397C74F97B}"/>
  <mergeCells count="2">
    <mergeCell ref="P46:P47"/>
    <mergeCell ref="Q46:Q47"/>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DE426-1F0D-4B62-B9D7-D673BB06D435}">
  <sheetPr>
    <tabColor theme="9" tint="0.79998168889431442"/>
  </sheetPr>
  <dimension ref="A1:F5"/>
  <sheetViews>
    <sheetView workbookViewId="0">
      <selection sqref="A1:F1"/>
    </sheetView>
  </sheetViews>
  <sheetFormatPr baseColWidth="10" defaultRowHeight="14.4" x14ac:dyDescent="0.3"/>
  <cols>
    <col min="1" max="1" width="15.44140625" bestFit="1" customWidth="1"/>
    <col min="2" max="2" width="11.21875" bestFit="1" customWidth="1"/>
    <col min="3" max="3" width="19.21875" bestFit="1" customWidth="1"/>
    <col min="5" max="5" width="11" bestFit="1" customWidth="1"/>
    <col min="6" max="6" width="10.33203125" bestFit="1" customWidth="1"/>
  </cols>
  <sheetData>
    <row r="1" spans="1:6" ht="28.8" x14ac:dyDescent="0.3">
      <c r="A1" s="440" t="s">
        <v>750</v>
      </c>
      <c r="B1" s="441" t="s">
        <v>751</v>
      </c>
      <c r="C1" s="440" t="s">
        <v>752</v>
      </c>
      <c r="D1" s="441" t="s">
        <v>753</v>
      </c>
      <c r="E1" s="441" t="s">
        <v>754</v>
      </c>
      <c r="F1" s="440" t="s">
        <v>755</v>
      </c>
    </row>
    <row r="2" spans="1:6" ht="86.4" x14ac:dyDescent="0.3">
      <c r="A2" s="320" t="s">
        <v>756</v>
      </c>
      <c r="B2" s="322" t="s">
        <v>810</v>
      </c>
      <c r="C2" s="322" t="s">
        <v>811</v>
      </c>
      <c r="D2" s="322" t="s">
        <v>812</v>
      </c>
      <c r="E2" s="327">
        <v>46024</v>
      </c>
      <c r="F2" s="324" t="s">
        <v>613</v>
      </c>
    </row>
    <row r="3" spans="1:6" ht="72" x14ac:dyDescent="0.3">
      <c r="A3" s="320" t="s">
        <v>775</v>
      </c>
      <c r="B3" s="324" t="s">
        <v>813</v>
      </c>
      <c r="C3" s="324" t="s">
        <v>814</v>
      </c>
      <c r="D3" s="324" t="s">
        <v>815</v>
      </c>
      <c r="E3" s="327">
        <v>46027</v>
      </c>
      <c r="F3" s="324" t="s">
        <v>613</v>
      </c>
    </row>
    <row r="4" spans="1:6" ht="86.4" x14ac:dyDescent="0.3">
      <c r="A4" s="773" t="s">
        <v>804</v>
      </c>
      <c r="B4" s="324" t="s">
        <v>816</v>
      </c>
      <c r="C4" s="324" t="s">
        <v>817</v>
      </c>
      <c r="D4" s="324" t="s">
        <v>818</v>
      </c>
      <c r="E4" s="325">
        <v>46025</v>
      </c>
      <c r="F4" s="326" t="s">
        <v>819</v>
      </c>
    </row>
    <row r="5" spans="1:6" ht="72" x14ac:dyDescent="0.3">
      <c r="A5" s="774"/>
      <c r="B5" s="322" t="s">
        <v>820</v>
      </c>
      <c r="C5" s="322" t="s">
        <v>821</v>
      </c>
      <c r="D5" s="322" t="s">
        <v>822</v>
      </c>
      <c r="E5" s="327">
        <v>46024</v>
      </c>
      <c r="F5" s="324" t="s">
        <v>613</v>
      </c>
    </row>
  </sheetData>
  <mergeCells count="1">
    <mergeCell ref="A4:A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9F82-3E0F-4884-B6DC-9B1D733B5827}">
  <sheetPr>
    <tabColor theme="9" tint="0.79998168889431442"/>
  </sheetPr>
  <dimension ref="A1:F6"/>
  <sheetViews>
    <sheetView workbookViewId="0">
      <selection activeCell="D3" sqref="D3"/>
    </sheetView>
  </sheetViews>
  <sheetFormatPr baseColWidth="10" defaultRowHeight="14.4" x14ac:dyDescent="0.3"/>
  <cols>
    <col min="1" max="1" width="19.5546875" bestFit="1" customWidth="1"/>
    <col min="2" max="2" width="11.33203125" bestFit="1" customWidth="1"/>
    <col min="3" max="3" width="19.21875" bestFit="1" customWidth="1"/>
    <col min="5" max="5" width="11" bestFit="1" customWidth="1"/>
    <col min="6" max="6" width="10.33203125" bestFit="1" customWidth="1"/>
  </cols>
  <sheetData>
    <row r="1" spans="1:6" ht="28.8" x14ac:dyDescent="0.3">
      <c r="A1" s="440" t="s">
        <v>750</v>
      </c>
      <c r="B1" s="441" t="s">
        <v>751</v>
      </c>
      <c r="C1" s="440" t="s">
        <v>752</v>
      </c>
      <c r="D1" s="441" t="s">
        <v>753</v>
      </c>
      <c r="E1" s="441" t="s">
        <v>754</v>
      </c>
      <c r="F1" s="440" t="s">
        <v>755</v>
      </c>
    </row>
    <row r="2" spans="1:6" ht="57.6" x14ac:dyDescent="0.3">
      <c r="A2" s="773" t="s">
        <v>756</v>
      </c>
      <c r="B2" s="322" t="s">
        <v>823</v>
      </c>
      <c r="C2" s="324" t="s">
        <v>824</v>
      </c>
      <c r="D2" s="322" t="s">
        <v>759</v>
      </c>
      <c r="E2" s="325">
        <v>46023</v>
      </c>
      <c r="F2" s="326" t="s">
        <v>760</v>
      </c>
    </row>
    <row r="3" spans="1:6" ht="115.2" x14ac:dyDescent="0.3">
      <c r="A3" s="775"/>
      <c r="B3" s="324" t="s">
        <v>825</v>
      </c>
      <c r="C3" s="324" t="s">
        <v>826</v>
      </c>
      <c r="D3" s="324" t="s">
        <v>827</v>
      </c>
      <c r="E3" s="327">
        <v>46024</v>
      </c>
      <c r="F3" s="324" t="s">
        <v>613</v>
      </c>
    </row>
    <row r="4" spans="1:6" ht="57.6" x14ac:dyDescent="0.3">
      <c r="A4" s="320" t="s">
        <v>775</v>
      </c>
      <c r="B4" s="324" t="s">
        <v>828</v>
      </c>
      <c r="C4" s="324" t="s">
        <v>829</v>
      </c>
      <c r="D4" s="324" t="s">
        <v>830</v>
      </c>
      <c r="E4" s="327">
        <v>46024</v>
      </c>
      <c r="F4" s="324" t="s">
        <v>771</v>
      </c>
    </row>
    <row r="5" spans="1:6" ht="100.8" x14ac:dyDescent="0.3">
      <c r="A5" s="773" t="s">
        <v>804</v>
      </c>
      <c r="B5" s="324" t="s">
        <v>831</v>
      </c>
      <c r="C5" s="324" t="s">
        <v>832</v>
      </c>
      <c r="D5" s="324" t="s">
        <v>833</v>
      </c>
      <c r="E5" s="325">
        <v>46025</v>
      </c>
      <c r="F5" s="324" t="s">
        <v>819</v>
      </c>
    </row>
    <row r="6" spans="1:6" ht="100.8" x14ac:dyDescent="0.3">
      <c r="A6" s="774"/>
      <c r="B6" s="322" t="s">
        <v>834</v>
      </c>
      <c r="C6" s="322" t="s">
        <v>835</v>
      </c>
      <c r="D6" s="322" t="s">
        <v>836</v>
      </c>
      <c r="E6" s="327">
        <v>46026</v>
      </c>
      <c r="F6" s="324" t="s">
        <v>819</v>
      </c>
    </row>
  </sheetData>
  <mergeCells count="2">
    <mergeCell ref="A2:A3"/>
    <mergeCell ref="A5:A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E5B56-F82B-40B0-B285-417ED9E6D7EA}">
  <dimension ref="A1:E56"/>
  <sheetViews>
    <sheetView zoomScale="80" zoomScaleNormal="80" workbookViewId="0">
      <pane ySplit="1" topLeftCell="A54" activePane="bottomLeft" state="frozen"/>
      <selection activeCell="E25" sqref="E25"/>
      <selection pane="bottomLeft" activeCell="E25" sqref="E25"/>
    </sheetView>
  </sheetViews>
  <sheetFormatPr baseColWidth="10" defaultColWidth="68.88671875" defaultRowHeight="14.4" x14ac:dyDescent="0.3"/>
  <cols>
    <col min="1" max="1" width="28.5546875" bestFit="1" customWidth="1"/>
    <col min="2" max="2" width="38.21875" style="312" customWidth="1"/>
    <col min="3" max="3" width="50" customWidth="1"/>
    <col min="4" max="4" width="55.5546875" customWidth="1"/>
    <col min="5" max="5" width="62.33203125" customWidth="1"/>
  </cols>
  <sheetData>
    <row r="1" spans="1:5" x14ac:dyDescent="0.3">
      <c r="A1" s="299" t="s">
        <v>132</v>
      </c>
      <c r="B1" s="300" t="s">
        <v>133</v>
      </c>
      <c r="C1" s="299" t="s">
        <v>716</v>
      </c>
      <c r="D1" s="299" t="s">
        <v>717</v>
      </c>
      <c r="E1" s="299" t="s">
        <v>718</v>
      </c>
    </row>
    <row r="2" spans="1:5" ht="158.4" customHeight="1" x14ac:dyDescent="0.3">
      <c r="A2" s="301" t="s">
        <v>14</v>
      </c>
      <c r="B2" s="302" t="s">
        <v>18</v>
      </c>
      <c r="C2" s="301"/>
      <c r="D2" s="301" t="s">
        <v>719</v>
      </c>
      <c r="E2" s="301"/>
    </row>
    <row r="3" spans="1:5" ht="158.4" customHeight="1" x14ac:dyDescent="0.3">
      <c r="A3" s="301" t="s">
        <v>14</v>
      </c>
      <c r="B3" s="302" t="s">
        <v>20</v>
      </c>
      <c r="C3" s="301"/>
      <c r="D3" s="301" t="s">
        <v>720</v>
      </c>
      <c r="E3" s="301"/>
    </row>
    <row r="4" spans="1:5" ht="158.4" customHeight="1" x14ac:dyDescent="0.3">
      <c r="A4" s="301" t="s">
        <v>14</v>
      </c>
      <c r="B4" s="302" t="s">
        <v>96</v>
      </c>
      <c r="C4" s="301"/>
      <c r="D4" s="301" t="s">
        <v>721</v>
      </c>
      <c r="E4" s="301"/>
    </row>
    <row r="5" spans="1:5" ht="158.4" customHeight="1" x14ac:dyDescent="0.3">
      <c r="A5" s="301" t="s">
        <v>14</v>
      </c>
      <c r="B5" s="303" t="s">
        <v>55</v>
      </c>
      <c r="C5" s="301"/>
      <c r="D5" s="301"/>
      <c r="E5" s="301"/>
    </row>
    <row r="6" spans="1:5" ht="158.4" customHeight="1" x14ac:dyDescent="0.3">
      <c r="A6" s="301" t="s">
        <v>14</v>
      </c>
      <c r="B6" s="302" t="s">
        <v>58</v>
      </c>
      <c r="C6" s="301"/>
      <c r="D6" s="301"/>
      <c r="E6" s="301"/>
    </row>
    <row r="7" spans="1:5" ht="158.4" customHeight="1" x14ac:dyDescent="0.3">
      <c r="A7" s="301" t="s">
        <v>14</v>
      </c>
      <c r="B7" s="302" t="s">
        <v>59</v>
      </c>
      <c r="C7" s="301"/>
      <c r="D7" s="301"/>
      <c r="E7" s="301"/>
    </row>
    <row r="8" spans="1:5" ht="158.4" customHeight="1" x14ac:dyDescent="0.3">
      <c r="A8" s="304" t="s">
        <v>21</v>
      </c>
      <c r="B8" s="302" t="s">
        <v>111</v>
      </c>
      <c r="C8" s="304"/>
      <c r="D8" s="304"/>
      <c r="E8" s="304"/>
    </row>
    <row r="9" spans="1:5" ht="158.4" customHeight="1" x14ac:dyDescent="0.3">
      <c r="A9" s="304" t="s">
        <v>21</v>
      </c>
      <c r="B9" s="302" t="s">
        <v>22</v>
      </c>
      <c r="C9" s="304"/>
      <c r="D9" s="304"/>
      <c r="E9" s="304"/>
    </row>
    <row r="10" spans="1:5" ht="158.4" customHeight="1" x14ac:dyDescent="0.3">
      <c r="A10" s="304" t="s">
        <v>21</v>
      </c>
      <c r="B10" s="305" t="s">
        <v>50</v>
      </c>
      <c r="C10" s="304"/>
      <c r="D10" s="304"/>
      <c r="E10" s="304"/>
    </row>
    <row r="11" spans="1:5" ht="158.4" customHeight="1" x14ac:dyDescent="0.3">
      <c r="A11" s="304" t="s">
        <v>21</v>
      </c>
      <c r="B11" s="305" t="s">
        <v>51</v>
      </c>
      <c r="C11" s="304"/>
      <c r="D11" s="304"/>
      <c r="E11" s="304"/>
    </row>
    <row r="12" spans="1:5" ht="158.4" customHeight="1" x14ac:dyDescent="0.3">
      <c r="A12" s="306" t="s">
        <v>209</v>
      </c>
      <c r="B12" s="307" t="s">
        <v>25</v>
      </c>
      <c r="C12" s="306"/>
      <c r="D12" s="306"/>
      <c r="E12" s="306"/>
    </row>
    <row r="13" spans="1:5" ht="158.4" customHeight="1" x14ac:dyDescent="0.3">
      <c r="A13" s="306" t="s">
        <v>209</v>
      </c>
      <c r="B13" s="307" t="s">
        <v>26</v>
      </c>
      <c r="C13" s="306"/>
      <c r="D13" s="306"/>
      <c r="E13" s="306"/>
    </row>
    <row r="14" spans="1:5" ht="158.4" customHeight="1" x14ac:dyDescent="0.3">
      <c r="A14" s="306" t="s">
        <v>209</v>
      </c>
      <c r="B14" s="307" t="s">
        <v>722</v>
      </c>
      <c r="C14" s="306"/>
      <c r="D14" s="306"/>
      <c r="E14" s="306"/>
    </row>
    <row r="15" spans="1:5" ht="158.4" customHeight="1" x14ac:dyDescent="0.3">
      <c r="A15" s="306" t="s">
        <v>209</v>
      </c>
      <c r="B15" s="307" t="s">
        <v>723</v>
      </c>
      <c r="C15" s="306"/>
      <c r="D15" s="306"/>
      <c r="E15" s="306"/>
    </row>
    <row r="16" spans="1:5" ht="158.4" customHeight="1" x14ac:dyDescent="0.3">
      <c r="A16" s="308" t="s">
        <v>66</v>
      </c>
      <c r="B16" s="305" t="s">
        <v>724</v>
      </c>
      <c r="C16" s="308"/>
      <c r="D16" s="308"/>
      <c r="E16" s="308"/>
    </row>
    <row r="17" spans="1:5" ht="158.4" customHeight="1" x14ac:dyDescent="0.3">
      <c r="A17" s="304" t="s">
        <v>115</v>
      </c>
      <c r="B17" s="309" t="s">
        <v>118</v>
      </c>
      <c r="C17" s="304"/>
      <c r="D17" s="304"/>
      <c r="E17" s="304"/>
    </row>
    <row r="18" spans="1:5" ht="158.4" customHeight="1" x14ac:dyDescent="0.3">
      <c r="A18" s="304" t="s">
        <v>40</v>
      </c>
      <c r="B18" s="305" t="s">
        <v>725</v>
      </c>
      <c r="C18" s="304"/>
      <c r="D18" s="304"/>
      <c r="E18" s="304"/>
    </row>
    <row r="19" spans="1:5" ht="158.4" customHeight="1" x14ac:dyDescent="0.3">
      <c r="A19" s="304" t="s">
        <v>40</v>
      </c>
      <c r="B19" s="305" t="s">
        <v>726</v>
      </c>
      <c r="C19" s="304"/>
      <c r="D19" s="304"/>
      <c r="E19" s="304"/>
    </row>
    <row r="20" spans="1:5" ht="158.4" customHeight="1" x14ac:dyDescent="0.3">
      <c r="A20" s="304" t="s">
        <v>40</v>
      </c>
      <c r="B20" s="305" t="s">
        <v>68</v>
      </c>
      <c r="C20" s="304"/>
      <c r="D20" s="304"/>
      <c r="E20" s="304"/>
    </row>
    <row r="21" spans="1:5" ht="158.4" customHeight="1" x14ac:dyDescent="0.3">
      <c r="A21" s="304" t="s">
        <v>40</v>
      </c>
      <c r="B21" s="310" t="s">
        <v>727</v>
      </c>
      <c r="C21" s="304"/>
      <c r="D21" s="304"/>
      <c r="E21" s="304"/>
    </row>
    <row r="22" spans="1:5" ht="158.4" customHeight="1" x14ac:dyDescent="0.3">
      <c r="A22" s="304" t="s">
        <v>40</v>
      </c>
      <c r="B22" s="305" t="s">
        <v>71</v>
      </c>
      <c r="C22" s="304"/>
      <c r="D22" s="304"/>
      <c r="E22" s="304"/>
    </row>
    <row r="23" spans="1:5" ht="158.4" customHeight="1" x14ac:dyDescent="0.3">
      <c r="A23" s="304" t="s">
        <v>79</v>
      </c>
      <c r="B23" s="310" t="s">
        <v>84</v>
      </c>
      <c r="C23" s="304"/>
      <c r="D23" s="304"/>
      <c r="E23" s="304"/>
    </row>
    <row r="24" spans="1:5" ht="158.4" customHeight="1" x14ac:dyDescent="0.3">
      <c r="A24" s="304" t="s">
        <v>79</v>
      </c>
      <c r="B24" s="305" t="s">
        <v>82</v>
      </c>
      <c r="C24" s="304"/>
      <c r="D24" s="304"/>
      <c r="E24" s="304"/>
    </row>
    <row r="25" spans="1:5" ht="158.4" customHeight="1" x14ac:dyDescent="0.3">
      <c r="A25" s="304" t="s">
        <v>79</v>
      </c>
      <c r="B25" s="311" t="s">
        <v>99</v>
      </c>
      <c r="C25" s="304"/>
      <c r="D25" s="304"/>
      <c r="E25" s="304"/>
    </row>
    <row r="26" spans="1:5" ht="158.4" customHeight="1" x14ac:dyDescent="0.3">
      <c r="A26" s="304" t="s">
        <v>86</v>
      </c>
      <c r="B26" s="310" t="s">
        <v>87</v>
      </c>
      <c r="C26" s="304"/>
      <c r="D26" s="304"/>
      <c r="E26" s="304"/>
    </row>
    <row r="27" spans="1:5" ht="158.4" customHeight="1" x14ac:dyDescent="0.3">
      <c r="A27" s="308" t="s">
        <v>461</v>
      </c>
      <c r="B27" s="305" t="s">
        <v>728</v>
      </c>
      <c r="C27" s="308"/>
      <c r="D27" s="308"/>
      <c r="E27" s="308"/>
    </row>
    <row r="28" spans="1:5" ht="158.4" customHeight="1" x14ac:dyDescent="0.3">
      <c r="A28" s="308" t="s">
        <v>461</v>
      </c>
      <c r="B28" s="305" t="s">
        <v>729</v>
      </c>
      <c r="C28" s="308"/>
      <c r="D28" s="308"/>
      <c r="E28" s="308"/>
    </row>
    <row r="29" spans="1:5" ht="158.4" customHeight="1" x14ac:dyDescent="0.3">
      <c r="A29" s="308" t="s">
        <v>461</v>
      </c>
      <c r="B29" s="305" t="s">
        <v>104</v>
      </c>
      <c r="C29" s="308"/>
      <c r="D29" s="308"/>
      <c r="E29" s="308"/>
    </row>
    <row r="30" spans="1:5" ht="158.4" customHeight="1" x14ac:dyDescent="0.3">
      <c r="A30" s="308" t="s">
        <v>461</v>
      </c>
      <c r="B30" s="305" t="s">
        <v>730</v>
      </c>
      <c r="C30" s="308"/>
      <c r="D30" s="308"/>
      <c r="E30" s="308"/>
    </row>
    <row r="31" spans="1:5" ht="158.4" customHeight="1" x14ac:dyDescent="0.3">
      <c r="A31" s="308" t="s">
        <v>461</v>
      </c>
      <c r="B31" s="305" t="s">
        <v>731</v>
      </c>
      <c r="C31" s="308"/>
      <c r="D31" s="308"/>
      <c r="E31" s="308"/>
    </row>
    <row r="32" spans="1:5" ht="158.4" customHeight="1" x14ac:dyDescent="0.3">
      <c r="A32" s="308" t="s">
        <v>461</v>
      </c>
      <c r="B32" s="305" t="s">
        <v>29</v>
      </c>
      <c r="C32" s="308"/>
      <c r="D32" s="308"/>
      <c r="E32" s="308"/>
    </row>
    <row r="33" spans="1:5" ht="158.4" customHeight="1" x14ac:dyDescent="0.3">
      <c r="A33" s="308" t="s">
        <v>461</v>
      </c>
      <c r="B33" s="305" t="s">
        <v>30</v>
      </c>
      <c r="C33" s="308"/>
      <c r="D33" s="308"/>
      <c r="E33" s="308"/>
    </row>
    <row r="34" spans="1:5" ht="158.4" customHeight="1" x14ac:dyDescent="0.3">
      <c r="A34" s="308" t="s">
        <v>461</v>
      </c>
      <c r="B34" s="305" t="s">
        <v>93</v>
      </c>
      <c r="C34" s="308"/>
      <c r="D34" s="308"/>
      <c r="E34" s="308"/>
    </row>
    <row r="35" spans="1:5" ht="158.4" customHeight="1" x14ac:dyDescent="0.3">
      <c r="A35" s="308" t="s">
        <v>461</v>
      </c>
      <c r="B35" s="305" t="s">
        <v>94</v>
      </c>
      <c r="C35" s="308"/>
      <c r="D35" s="308"/>
      <c r="E35" s="308"/>
    </row>
    <row r="36" spans="1:5" ht="158.4" customHeight="1" x14ac:dyDescent="0.3">
      <c r="A36" s="308" t="s">
        <v>461</v>
      </c>
      <c r="B36" s="305" t="s">
        <v>732</v>
      </c>
      <c r="C36" s="308"/>
      <c r="D36" s="308"/>
      <c r="E36" s="308"/>
    </row>
    <row r="37" spans="1:5" ht="158.4" customHeight="1" x14ac:dyDescent="0.3">
      <c r="A37" s="304" t="s">
        <v>33</v>
      </c>
      <c r="B37" s="307" t="s">
        <v>34</v>
      </c>
      <c r="C37" s="304"/>
      <c r="D37" s="304"/>
      <c r="E37" s="304"/>
    </row>
    <row r="38" spans="1:5" ht="158.4" customHeight="1" x14ac:dyDescent="0.3">
      <c r="A38" s="304" t="s">
        <v>33</v>
      </c>
      <c r="B38" s="307" t="s">
        <v>35</v>
      </c>
      <c r="C38" s="304"/>
      <c r="D38" s="304"/>
      <c r="E38" s="304"/>
    </row>
    <row r="39" spans="1:5" ht="158.4" customHeight="1" x14ac:dyDescent="0.3">
      <c r="A39" s="304" t="s">
        <v>33</v>
      </c>
      <c r="B39" s="307" t="s">
        <v>38</v>
      </c>
      <c r="C39" s="304"/>
      <c r="D39" s="304"/>
      <c r="E39" s="304"/>
    </row>
    <row r="40" spans="1:5" ht="183.6" customHeight="1" x14ac:dyDescent="0.3">
      <c r="A40" s="304" t="s">
        <v>33</v>
      </c>
      <c r="B40" s="307" t="s">
        <v>61</v>
      </c>
      <c r="C40" s="304"/>
      <c r="D40" s="304" t="s">
        <v>733</v>
      </c>
      <c r="E40" s="304" t="s">
        <v>734</v>
      </c>
    </row>
    <row r="41" spans="1:5" ht="158.4" customHeight="1" x14ac:dyDescent="0.3">
      <c r="A41" s="304" t="s">
        <v>33</v>
      </c>
      <c r="B41" s="307" t="s">
        <v>39</v>
      </c>
      <c r="C41" s="304"/>
      <c r="D41" s="304"/>
      <c r="E41" s="304"/>
    </row>
    <row r="42" spans="1:5" ht="158.4" customHeight="1" x14ac:dyDescent="0.3">
      <c r="A42" s="308" t="s">
        <v>126</v>
      </c>
      <c r="B42" s="302" t="s">
        <v>128</v>
      </c>
      <c r="C42" s="308"/>
      <c r="D42" s="308"/>
      <c r="E42" s="308"/>
    </row>
    <row r="43" spans="1:5" ht="158.4" customHeight="1" x14ac:dyDescent="0.3">
      <c r="A43" s="308" t="s">
        <v>126</v>
      </c>
      <c r="B43" s="302" t="s">
        <v>129</v>
      </c>
      <c r="C43" s="308"/>
      <c r="D43" s="308"/>
      <c r="E43" s="308"/>
    </row>
    <row r="44" spans="1:5" ht="158.4" customHeight="1" x14ac:dyDescent="0.3">
      <c r="A44" s="308" t="s">
        <v>126</v>
      </c>
      <c r="B44" s="302" t="s">
        <v>130</v>
      </c>
      <c r="C44" s="308"/>
      <c r="D44" s="308"/>
      <c r="E44" s="308"/>
    </row>
    <row r="45" spans="1:5" ht="158.4" customHeight="1" x14ac:dyDescent="0.3">
      <c r="A45" s="306" t="s">
        <v>120</v>
      </c>
      <c r="B45" s="307" t="s">
        <v>121</v>
      </c>
      <c r="C45" s="306"/>
      <c r="D45" s="306"/>
      <c r="E45" s="306"/>
    </row>
    <row r="46" spans="1:5" ht="158.4" customHeight="1" x14ac:dyDescent="0.3">
      <c r="A46" s="306" t="s">
        <v>120</v>
      </c>
      <c r="B46" s="307" t="s">
        <v>122</v>
      </c>
      <c r="C46" s="306"/>
      <c r="D46" s="306"/>
      <c r="E46" s="306"/>
    </row>
    <row r="47" spans="1:5" ht="158.4" customHeight="1" x14ac:dyDescent="0.3">
      <c r="A47" s="306" t="s">
        <v>120</v>
      </c>
      <c r="B47" s="307" t="s">
        <v>123</v>
      </c>
      <c r="C47" s="306"/>
      <c r="D47" s="306"/>
      <c r="E47" s="306"/>
    </row>
    <row r="48" spans="1:5" ht="158.4" customHeight="1" x14ac:dyDescent="0.3">
      <c r="A48" s="306" t="s">
        <v>120</v>
      </c>
      <c r="B48" s="307" t="s">
        <v>124</v>
      </c>
      <c r="C48" s="306"/>
      <c r="D48" s="306"/>
      <c r="E48" s="306"/>
    </row>
    <row r="49" spans="1:5" ht="158.4" customHeight="1" x14ac:dyDescent="0.3">
      <c r="A49" s="306" t="s">
        <v>72</v>
      </c>
      <c r="B49" s="307" t="s">
        <v>735</v>
      </c>
      <c r="C49" s="306" t="s">
        <v>736</v>
      </c>
      <c r="D49" s="306" t="s">
        <v>737</v>
      </c>
      <c r="E49" s="306"/>
    </row>
    <row r="50" spans="1:5" ht="158.4" customHeight="1" x14ac:dyDescent="0.3">
      <c r="A50" s="304" t="s">
        <v>47</v>
      </c>
      <c r="B50" s="305" t="s">
        <v>48</v>
      </c>
      <c r="C50" s="304" t="s">
        <v>738</v>
      </c>
      <c r="D50" s="304" t="s">
        <v>739</v>
      </c>
      <c r="E50" s="304"/>
    </row>
    <row r="51" spans="1:5" ht="158.4" customHeight="1" x14ac:dyDescent="0.3">
      <c r="A51" s="304" t="s">
        <v>47</v>
      </c>
      <c r="B51" s="305" t="s">
        <v>740</v>
      </c>
      <c r="C51" s="304" t="s">
        <v>741</v>
      </c>
      <c r="D51" s="304" t="s">
        <v>742</v>
      </c>
      <c r="E51" s="304"/>
    </row>
    <row r="52" spans="1:5" ht="158.4" customHeight="1" x14ac:dyDescent="0.3">
      <c r="A52" s="304" t="s">
        <v>47</v>
      </c>
      <c r="B52" s="305" t="s">
        <v>743</v>
      </c>
      <c r="C52" s="304" t="s">
        <v>744</v>
      </c>
      <c r="D52" s="304" t="s">
        <v>745</v>
      </c>
      <c r="E52" s="304"/>
    </row>
    <row r="53" spans="1:5" ht="158.4" customHeight="1" x14ac:dyDescent="0.3">
      <c r="A53" s="306" t="s">
        <v>62</v>
      </c>
      <c r="B53" s="309" t="s">
        <v>65</v>
      </c>
      <c r="C53" s="306"/>
      <c r="D53" s="306"/>
      <c r="E53" s="306"/>
    </row>
    <row r="54" spans="1:5" ht="158.4" customHeight="1" x14ac:dyDescent="0.3">
      <c r="A54" s="306" t="s">
        <v>62</v>
      </c>
      <c r="B54" s="309" t="s">
        <v>64</v>
      </c>
      <c r="C54" s="306"/>
      <c r="D54" s="306"/>
      <c r="E54" s="306"/>
    </row>
    <row r="55" spans="1:5" ht="158.4" customHeight="1" x14ac:dyDescent="0.3">
      <c r="A55" s="306" t="s">
        <v>62</v>
      </c>
      <c r="B55" s="309" t="s">
        <v>77</v>
      </c>
      <c r="C55" s="306"/>
      <c r="D55" s="306"/>
      <c r="E55" s="306"/>
    </row>
    <row r="56" spans="1:5" ht="158.4" customHeight="1" x14ac:dyDescent="0.3">
      <c r="A56" s="306" t="s">
        <v>62</v>
      </c>
      <c r="B56" s="309" t="s">
        <v>74</v>
      </c>
      <c r="C56" s="306" t="s">
        <v>746</v>
      </c>
      <c r="D56" s="306" t="s">
        <v>747</v>
      </c>
      <c r="E56" s="306"/>
    </row>
  </sheetData>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8CE3D-B95A-404B-BE0A-335507F096A1}">
  <dimension ref="A2:Y269"/>
  <sheetViews>
    <sheetView showGridLines="0" tabSelected="1" zoomScale="80" zoomScaleNormal="80" zoomScaleSheetLayoutView="30" workbookViewId="0">
      <pane ySplit="2" topLeftCell="A238" activePane="bottomLeft" state="frozen"/>
      <selection activeCell="E25" sqref="E25"/>
      <selection pane="bottomLeft" activeCell="C241" sqref="C241:C249"/>
    </sheetView>
  </sheetViews>
  <sheetFormatPr baseColWidth="10" defaultRowHeight="14.4" x14ac:dyDescent="0.3"/>
  <cols>
    <col min="1" max="1" width="20.77734375" bestFit="1" customWidth="1"/>
    <col min="2" max="2" width="31.109375" style="294" customWidth="1"/>
    <col min="3" max="3" width="51.33203125" style="294" customWidth="1"/>
    <col min="4" max="4" width="42.44140625" style="294" customWidth="1"/>
    <col min="5" max="6" width="35.33203125" style="294" customWidth="1"/>
    <col min="7" max="7" width="38" style="294" customWidth="1"/>
    <col min="8" max="8" width="52.5546875" style="295" customWidth="1"/>
    <col min="9" max="9" width="64.33203125" style="296" customWidth="1"/>
    <col min="10" max="10" width="28" style="297" customWidth="1"/>
    <col min="11" max="12" width="22.6640625" style="297" customWidth="1"/>
    <col min="13" max="13" width="18.5546875" style="297" customWidth="1"/>
    <col min="14" max="14" width="19.44140625" style="294" customWidth="1"/>
    <col min="15" max="15" width="12.21875" style="298" customWidth="1"/>
    <col min="16" max="16" width="12.21875" style="294" customWidth="1"/>
    <col min="17" max="20" width="11.5546875" style="294" customWidth="1"/>
    <col min="21" max="21" width="57.77734375" style="294" customWidth="1"/>
    <col min="25" max="25" width="16" bestFit="1" customWidth="1"/>
  </cols>
  <sheetData>
    <row r="2" spans="1:21" x14ac:dyDescent="0.3">
      <c r="A2" s="57" t="s">
        <v>131</v>
      </c>
      <c r="B2" s="57" t="s">
        <v>132</v>
      </c>
      <c r="C2" s="57" t="s">
        <v>133</v>
      </c>
      <c r="D2" s="57" t="s">
        <v>10</v>
      </c>
      <c r="E2" s="57" t="s">
        <v>134</v>
      </c>
      <c r="F2" s="57" t="s">
        <v>135</v>
      </c>
      <c r="G2" s="57" t="s">
        <v>136</v>
      </c>
      <c r="H2" s="58" t="s">
        <v>137</v>
      </c>
      <c r="I2" s="58" t="s">
        <v>138</v>
      </c>
      <c r="J2" s="57" t="s">
        <v>8</v>
      </c>
      <c r="K2" s="57" t="s">
        <v>139</v>
      </c>
      <c r="L2" s="57" t="s">
        <v>140</v>
      </c>
      <c r="M2" s="57" t="s">
        <v>141</v>
      </c>
      <c r="N2" s="57" t="s">
        <v>142</v>
      </c>
      <c r="O2" s="59" t="s">
        <v>143</v>
      </c>
      <c r="P2" s="57" t="s">
        <v>144</v>
      </c>
      <c r="Q2" s="57" t="s">
        <v>145</v>
      </c>
      <c r="R2" s="57" t="s">
        <v>146</v>
      </c>
      <c r="S2" s="57" t="s">
        <v>147</v>
      </c>
      <c r="T2" s="57" t="s">
        <v>148</v>
      </c>
      <c r="U2" s="57" t="s">
        <v>149</v>
      </c>
    </row>
    <row r="3" spans="1:21" x14ac:dyDescent="0.3">
      <c r="A3" s="60" t="s">
        <v>14</v>
      </c>
      <c r="B3" s="650" t="s">
        <v>14</v>
      </c>
      <c r="C3" s="650" t="s">
        <v>18</v>
      </c>
      <c r="D3" s="686">
        <v>0.63</v>
      </c>
      <c r="E3" s="652"/>
      <c r="F3" s="652"/>
      <c r="G3" s="652"/>
      <c r="H3" s="682" t="s">
        <v>150</v>
      </c>
      <c r="I3" s="670" t="s">
        <v>151</v>
      </c>
      <c r="J3" s="65">
        <v>62709870460.360764</v>
      </c>
      <c r="K3" s="66"/>
      <c r="L3" s="67">
        <f>+IFERROR(IF(K3/J3&gt;1,1,K3/J3),0)</f>
        <v>0</v>
      </c>
      <c r="M3" s="68" t="s">
        <v>152</v>
      </c>
      <c r="N3" s="68" t="s">
        <v>153</v>
      </c>
      <c r="O3" s="69">
        <v>46023</v>
      </c>
      <c r="P3" s="69">
        <v>46387</v>
      </c>
      <c r="Q3" s="68" t="s">
        <v>154</v>
      </c>
      <c r="R3" s="70" t="s">
        <v>154</v>
      </c>
      <c r="S3" s="70" t="s">
        <v>154</v>
      </c>
      <c r="T3" s="70" t="s">
        <v>154</v>
      </c>
      <c r="U3" s="71"/>
    </row>
    <row r="4" spans="1:21" x14ac:dyDescent="0.3">
      <c r="A4" s="60"/>
      <c r="B4" s="651"/>
      <c r="C4" s="651"/>
      <c r="D4" s="686"/>
      <c r="E4" s="653"/>
      <c r="F4" s="653"/>
      <c r="G4" s="653"/>
      <c r="H4" s="683"/>
      <c r="I4" s="672"/>
      <c r="J4" s="73">
        <v>65000</v>
      </c>
      <c r="K4" s="66"/>
      <c r="L4" s="67">
        <f t="shared" ref="L4:L11" si="0">+IFERROR(IF(K4/J4&gt;1,1,K4/J4),0)</f>
        <v>0</v>
      </c>
      <c r="M4" s="68"/>
      <c r="N4" s="68"/>
      <c r="O4" s="69"/>
      <c r="P4" s="69"/>
      <c r="Q4" s="68"/>
      <c r="R4" s="70"/>
      <c r="S4" s="70"/>
      <c r="T4" s="70"/>
      <c r="U4" s="71"/>
    </row>
    <row r="5" spans="1:21" x14ac:dyDescent="0.3">
      <c r="A5" s="60" t="s">
        <v>14</v>
      </c>
      <c r="B5" s="651"/>
      <c r="C5" s="651"/>
      <c r="D5" s="686"/>
      <c r="E5" s="653"/>
      <c r="F5" s="653"/>
      <c r="G5" s="653"/>
      <c r="H5" s="682" t="s">
        <v>155</v>
      </c>
      <c r="I5" s="670" t="s">
        <v>156</v>
      </c>
      <c r="J5" s="65">
        <v>1500000000</v>
      </c>
      <c r="K5" s="66"/>
      <c r="L5" s="67">
        <f t="shared" si="0"/>
        <v>0</v>
      </c>
      <c r="M5" s="68" t="s">
        <v>152</v>
      </c>
      <c r="N5" s="68" t="s">
        <v>153</v>
      </c>
      <c r="O5" s="69">
        <v>46023</v>
      </c>
      <c r="P5" s="69">
        <v>46387</v>
      </c>
      <c r="Q5" s="68" t="s">
        <v>154</v>
      </c>
      <c r="R5" s="70" t="s">
        <v>154</v>
      </c>
      <c r="S5" s="70" t="s">
        <v>154</v>
      </c>
      <c r="T5" s="70" t="s">
        <v>154</v>
      </c>
      <c r="U5" s="71"/>
    </row>
    <row r="6" spans="1:21" x14ac:dyDescent="0.3">
      <c r="A6" s="60"/>
      <c r="B6" s="651"/>
      <c r="C6" s="651"/>
      <c r="D6" s="686"/>
      <c r="E6" s="653"/>
      <c r="F6" s="653"/>
      <c r="G6" s="653"/>
      <c r="H6" s="683"/>
      <c r="I6" s="672"/>
      <c r="J6" s="73">
        <v>60000</v>
      </c>
      <c r="K6" s="66"/>
      <c r="L6" s="67">
        <f t="shared" si="0"/>
        <v>0</v>
      </c>
      <c r="M6" s="68"/>
      <c r="N6" s="68"/>
      <c r="O6" s="69"/>
      <c r="P6" s="69"/>
      <c r="Q6" s="68"/>
      <c r="R6" s="70"/>
      <c r="S6" s="70"/>
      <c r="T6" s="70"/>
      <c r="U6" s="71"/>
    </row>
    <row r="7" spans="1:21" x14ac:dyDescent="0.3">
      <c r="A7" s="60" t="s">
        <v>14</v>
      </c>
      <c r="B7" s="651"/>
      <c r="C7" s="651"/>
      <c r="D7" s="686"/>
      <c r="E7" s="653"/>
      <c r="F7" s="653"/>
      <c r="G7" s="653"/>
      <c r="H7" s="684" t="s">
        <v>157</v>
      </c>
      <c r="I7" s="670" t="s">
        <v>158</v>
      </c>
      <c r="J7" s="65">
        <v>2100000000</v>
      </c>
      <c r="K7" s="66"/>
      <c r="L7" s="67">
        <f t="shared" si="0"/>
        <v>0</v>
      </c>
      <c r="M7" s="68" t="s">
        <v>152</v>
      </c>
      <c r="N7" s="68" t="s">
        <v>153</v>
      </c>
      <c r="O7" s="69">
        <v>46023</v>
      </c>
      <c r="P7" s="69">
        <v>46387</v>
      </c>
      <c r="Q7" s="68" t="s">
        <v>154</v>
      </c>
      <c r="R7" s="70" t="s">
        <v>154</v>
      </c>
      <c r="S7" s="70" t="s">
        <v>154</v>
      </c>
      <c r="T7" s="70" t="s">
        <v>154</v>
      </c>
      <c r="U7" s="71"/>
    </row>
    <row r="8" spans="1:21" x14ac:dyDescent="0.3">
      <c r="A8" s="60"/>
      <c r="B8" s="651"/>
      <c r="C8" s="651"/>
      <c r="D8" s="686"/>
      <c r="E8" s="653"/>
      <c r="F8" s="653"/>
      <c r="G8" s="653"/>
      <c r="H8" s="685"/>
      <c r="I8" s="672"/>
      <c r="J8" s="73">
        <v>48000</v>
      </c>
      <c r="K8" s="66"/>
      <c r="L8" s="67">
        <f t="shared" si="0"/>
        <v>0</v>
      </c>
      <c r="M8" s="68"/>
      <c r="N8" s="68"/>
      <c r="O8" s="69"/>
      <c r="P8" s="69"/>
      <c r="Q8" s="68"/>
      <c r="R8" s="70"/>
      <c r="S8" s="70"/>
      <c r="T8" s="70"/>
      <c r="U8" s="71"/>
    </row>
    <row r="9" spans="1:21" x14ac:dyDescent="0.3">
      <c r="A9" s="60" t="s">
        <v>14</v>
      </c>
      <c r="B9" s="651"/>
      <c r="C9" s="651"/>
      <c r="D9" s="686"/>
      <c r="E9" s="653"/>
      <c r="F9" s="653"/>
      <c r="G9" s="653"/>
      <c r="H9" s="74" t="s">
        <v>159</v>
      </c>
      <c r="I9" s="75" t="s">
        <v>160</v>
      </c>
      <c r="J9" s="65">
        <v>10000000000</v>
      </c>
      <c r="K9" s="66"/>
      <c r="L9" s="67">
        <f t="shared" si="0"/>
        <v>0</v>
      </c>
      <c r="M9" s="68" t="s">
        <v>152</v>
      </c>
      <c r="N9" s="68" t="s">
        <v>153</v>
      </c>
      <c r="O9" s="69">
        <v>46023</v>
      </c>
      <c r="P9" s="69">
        <v>46387</v>
      </c>
      <c r="Q9" s="68" t="s">
        <v>154</v>
      </c>
      <c r="R9" s="70" t="s">
        <v>154</v>
      </c>
      <c r="S9" s="70" t="s">
        <v>154</v>
      </c>
      <c r="T9" s="70" t="s">
        <v>154</v>
      </c>
      <c r="U9" s="71"/>
    </row>
    <row r="10" spans="1:21" x14ac:dyDescent="0.3">
      <c r="A10" s="60" t="s">
        <v>14</v>
      </c>
      <c r="B10" s="651"/>
      <c r="C10" s="650" t="s">
        <v>20</v>
      </c>
      <c r="D10" s="652">
        <v>0.2</v>
      </c>
      <c r="E10" s="652"/>
      <c r="F10" s="652"/>
      <c r="G10" s="652"/>
      <c r="H10" s="497" t="s">
        <v>161</v>
      </c>
      <c r="I10" s="670" t="s">
        <v>162</v>
      </c>
      <c r="J10" s="65">
        <v>1300000000</v>
      </c>
      <c r="K10" s="66"/>
      <c r="L10" s="67">
        <f t="shared" si="0"/>
        <v>0</v>
      </c>
      <c r="M10" s="68" t="s">
        <v>152</v>
      </c>
      <c r="N10" s="68" t="s">
        <v>153</v>
      </c>
      <c r="O10" s="69">
        <v>46023</v>
      </c>
      <c r="P10" s="69">
        <v>46387</v>
      </c>
      <c r="Q10" s="68" t="s">
        <v>154</v>
      </c>
      <c r="R10" s="70" t="s">
        <v>154</v>
      </c>
      <c r="S10" s="70" t="s">
        <v>154</v>
      </c>
      <c r="T10" s="70" t="s">
        <v>154</v>
      </c>
      <c r="U10" s="77"/>
    </row>
    <row r="11" spans="1:21" x14ac:dyDescent="0.3">
      <c r="A11" s="60"/>
      <c r="B11" s="651"/>
      <c r="C11" s="651"/>
      <c r="D11" s="653"/>
      <c r="E11" s="653"/>
      <c r="F11" s="653"/>
      <c r="G11" s="653"/>
      <c r="H11" s="499"/>
      <c r="I11" s="672"/>
      <c r="J11" s="78">
        <v>7000</v>
      </c>
      <c r="K11" s="79"/>
      <c r="L11" s="67">
        <f t="shared" si="0"/>
        <v>0</v>
      </c>
      <c r="M11" s="68"/>
      <c r="N11" s="68"/>
      <c r="O11" s="69"/>
      <c r="P11" s="69"/>
      <c r="Q11" s="68"/>
      <c r="R11" s="70"/>
      <c r="S11" s="70"/>
      <c r="T11" s="70"/>
      <c r="U11" s="77"/>
    </row>
    <row r="12" spans="1:21" ht="27.6" x14ac:dyDescent="0.3">
      <c r="A12" s="60" t="s">
        <v>14</v>
      </c>
      <c r="B12" s="651"/>
      <c r="C12" s="651"/>
      <c r="D12" s="653"/>
      <c r="E12" s="653"/>
      <c r="F12" s="653"/>
      <c r="G12" s="653"/>
      <c r="H12" s="80" t="s">
        <v>163</v>
      </c>
      <c r="I12" s="670" t="s">
        <v>164</v>
      </c>
      <c r="J12" s="680">
        <v>2700000000</v>
      </c>
      <c r="K12" s="657"/>
      <c r="L12" s="675">
        <f>+IF(K12/J12&gt;1,1,K12/J12)</f>
        <v>0</v>
      </c>
      <c r="M12" s="81">
        <v>1159348000</v>
      </c>
      <c r="N12" s="68" t="s">
        <v>153</v>
      </c>
      <c r="O12" s="69">
        <v>46023</v>
      </c>
      <c r="P12" s="69">
        <v>46112</v>
      </c>
      <c r="Q12" s="70" t="s">
        <v>154</v>
      </c>
      <c r="R12" s="70"/>
      <c r="S12" s="70"/>
      <c r="T12" s="70"/>
      <c r="U12" s="71"/>
    </row>
    <row r="13" spans="1:21" x14ac:dyDescent="0.3">
      <c r="A13" s="60" t="s">
        <v>14</v>
      </c>
      <c r="B13" s="651"/>
      <c r="C13" s="651"/>
      <c r="D13" s="653"/>
      <c r="E13" s="653"/>
      <c r="F13" s="653"/>
      <c r="G13" s="653"/>
      <c r="H13" s="80" t="s">
        <v>165</v>
      </c>
      <c r="I13" s="672"/>
      <c r="J13" s="681"/>
      <c r="K13" s="659"/>
      <c r="L13" s="676"/>
      <c r="M13" s="81">
        <v>643771000</v>
      </c>
      <c r="N13" s="68" t="s">
        <v>153</v>
      </c>
      <c r="O13" s="69">
        <v>46113</v>
      </c>
      <c r="P13" s="69">
        <v>46387</v>
      </c>
      <c r="Q13" s="68"/>
      <c r="R13" s="70" t="s">
        <v>154</v>
      </c>
      <c r="S13" s="70" t="s">
        <v>154</v>
      </c>
      <c r="T13" s="70" t="s">
        <v>154</v>
      </c>
      <c r="U13" s="71"/>
    </row>
    <row r="14" spans="1:21" x14ac:dyDescent="0.3">
      <c r="A14" s="60" t="s">
        <v>14</v>
      </c>
      <c r="B14" s="651"/>
      <c r="C14" s="651"/>
      <c r="D14" s="653"/>
      <c r="E14" s="653"/>
      <c r="F14" s="653"/>
      <c r="G14" s="653"/>
      <c r="H14" s="497" t="s">
        <v>166</v>
      </c>
      <c r="I14" s="670" t="s">
        <v>167</v>
      </c>
      <c r="J14" s="65">
        <v>5000000000</v>
      </c>
      <c r="K14" s="82"/>
      <c r="L14" s="67">
        <f>+IF(K14/J14&gt;1,1,K14/J14)</f>
        <v>0</v>
      </c>
      <c r="M14" s="677">
        <v>300000000</v>
      </c>
      <c r="N14" s="497" t="s">
        <v>153</v>
      </c>
      <c r="O14" s="663">
        <v>46023</v>
      </c>
      <c r="P14" s="663">
        <v>46387</v>
      </c>
      <c r="Q14" s="497" t="s">
        <v>154</v>
      </c>
      <c r="R14" s="673" t="s">
        <v>154</v>
      </c>
      <c r="S14" s="673" t="s">
        <v>154</v>
      </c>
      <c r="T14" s="673" t="s">
        <v>154</v>
      </c>
      <c r="U14" s="461"/>
    </row>
    <row r="15" spans="1:21" x14ac:dyDescent="0.3">
      <c r="A15" s="60"/>
      <c r="B15" s="651"/>
      <c r="C15" s="666"/>
      <c r="D15" s="679"/>
      <c r="E15" s="679"/>
      <c r="F15" s="679"/>
      <c r="G15" s="679"/>
      <c r="H15" s="499"/>
      <c r="I15" s="672"/>
      <c r="J15" s="78">
        <v>12000</v>
      </c>
      <c r="K15" s="84"/>
      <c r="L15" s="67">
        <f t="shared" ref="L15" si="1">+IFERROR(IF(K15/J15&gt;1,1,K15/J15),0)</f>
        <v>0</v>
      </c>
      <c r="M15" s="678"/>
      <c r="N15" s="499"/>
      <c r="O15" s="665"/>
      <c r="P15" s="665"/>
      <c r="Q15" s="499"/>
      <c r="R15" s="674"/>
      <c r="S15" s="674"/>
      <c r="T15" s="674"/>
      <c r="U15" s="462"/>
    </row>
    <row r="16" spans="1:21" x14ac:dyDescent="0.3">
      <c r="A16" s="60" t="s">
        <v>14</v>
      </c>
      <c r="B16" s="651"/>
      <c r="C16" s="650" t="s">
        <v>96</v>
      </c>
      <c r="D16" s="667">
        <v>0.65</v>
      </c>
      <c r="E16" s="667"/>
      <c r="F16" s="667"/>
      <c r="G16" s="667"/>
      <c r="H16" s="80" t="s">
        <v>168</v>
      </c>
      <c r="I16" s="670" t="s">
        <v>169</v>
      </c>
      <c r="J16" s="654">
        <v>9000</v>
      </c>
      <c r="K16" s="657"/>
      <c r="L16" s="660">
        <f>+IF(K16/J16&gt;1,1,K16/J16)</f>
        <v>0</v>
      </c>
      <c r="M16" s="81">
        <v>1771605580</v>
      </c>
      <c r="N16" s="497" t="s">
        <v>153</v>
      </c>
      <c r="O16" s="663">
        <v>46023</v>
      </c>
      <c r="P16" s="663">
        <v>46387</v>
      </c>
      <c r="Q16" s="497" t="s">
        <v>154</v>
      </c>
      <c r="R16" s="497" t="s">
        <v>154</v>
      </c>
      <c r="S16" s="497" t="s">
        <v>154</v>
      </c>
      <c r="T16" s="497" t="s">
        <v>154</v>
      </c>
      <c r="U16" s="647"/>
    </row>
    <row r="17" spans="1:21" ht="29.4" customHeight="1" x14ac:dyDescent="0.3">
      <c r="A17" s="60" t="s">
        <v>14</v>
      </c>
      <c r="B17" s="651"/>
      <c r="C17" s="651"/>
      <c r="D17" s="668"/>
      <c r="E17" s="668"/>
      <c r="F17" s="668"/>
      <c r="G17" s="668"/>
      <c r="H17" s="80" t="s">
        <v>170</v>
      </c>
      <c r="I17" s="671"/>
      <c r="J17" s="655"/>
      <c r="K17" s="658"/>
      <c r="L17" s="661"/>
      <c r="M17" s="81">
        <v>1159348000</v>
      </c>
      <c r="N17" s="498"/>
      <c r="O17" s="664"/>
      <c r="P17" s="664"/>
      <c r="Q17" s="498"/>
      <c r="R17" s="498"/>
      <c r="S17" s="498"/>
      <c r="T17" s="498"/>
      <c r="U17" s="648"/>
    </row>
    <row r="18" spans="1:21" x14ac:dyDescent="0.3">
      <c r="A18" s="60" t="s">
        <v>14</v>
      </c>
      <c r="B18" s="651"/>
      <c r="C18" s="651"/>
      <c r="D18" s="668"/>
      <c r="E18" s="668"/>
      <c r="F18" s="668"/>
      <c r="G18" s="668"/>
      <c r="H18" s="80" t="s">
        <v>171</v>
      </c>
      <c r="I18" s="672"/>
      <c r="J18" s="656"/>
      <c r="K18" s="659"/>
      <c r="L18" s="662"/>
      <c r="M18" s="81">
        <v>643771000</v>
      </c>
      <c r="N18" s="499"/>
      <c r="O18" s="665"/>
      <c r="P18" s="665"/>
      <c r="Q18" s="499"/>
      <c r="R18" s="499"/>
      <c r="S18" s="499"/>
      <c r="T18" s="499"/>
      <c r="U18" s="649"/>
    </row>
    <row r="19" spans="1:21" x14ac:dyDescent="0.3">
      <c r="A19" s="60" t="s">
        <v>14</v>
      </c>
      <c r="B19" s="651"/>
      <c r="C19" s="651"/>
      <c r="D19" s="668"/>
      <c r="E19" s="668"/>
      <c r="F19" s="668"/>
      <c r="G19" s="668"/>
      <c r="H19" s="80" t="s">
        <v>172</v>
      </c>
      <c r="I19" s="75" t="s">
        <v>173</v>
      </c>
      <c r="J19" s="86">
        <v>5000</v>
      </c>
      <c r="K19" s="87"/>
      <c r="L19" s="67">
        <f t="shared" ref="L19:L25" si="2">+IF(K19/J19&gt;1,1,K19/J19)</f>
        <v>0</v>
      </c>
      <c r="M19" s="68" t="s">
        <v>152</v>
      </c>
      <c r="N19" s="68" t="s">
        <v>153</v>
      </c>
      <c r="O19" s="69">
        <v>46023</v>
      </c>
      <c r="P19" s="69">
        <v>46387</v>
      </c>
      <c r="Q19" s="68" t="s">
        <v>154</v>
      </c>
      <c r="R19" s="70" t="s">
        <v>154</v>
      </c>
      <c r="S19" s="70" t="s">
        <v>154</v>
      </c>
      <c r="T19" s="70" t="s">
        <v>154</v>
      </c>
      <c r="U19" s="71"/>
    </row>
    <row r="20" spans="1:21" x14ac:dyDescent="0.3">
      <c r="A20" s="60" t="s">
        <v>14</v>
      </c>
      <c r="B20" s="651"/>
      <c r="C20" s="666"/>
      <c r="D20" s="669"/>
      <c r="E20" s="669"/>
      <c r="F20" s="669"/>
      <c r="G20" s="669"/>
      <c r="H20" s="80" t="s">
        <v>174</v>
      </c>
      <c r="I20" s="75" t="s">
        <v>175</v>
      </c>
      <c r="J20" s="86">
        <v>4886</v>
      </c>
      <c r="K20" s="87"/>
      <c r="L20" s="67">
        <f t="shared" si="2"/>
        <v>0</v>
      </c>
      <c r="M20" s="68" t="s">
        <v>152</v>
      </c>
      <c r="N20" s="68" t="s">
        <v>153</v>
      </c>
      <c r="O20" s="69">
        <v>46023</v>
      </c>
      <c r="P20" s="69">
        <v>46387</v>
      </c>
      <c r="Q20" s="68" t="s">
        <v>154</v>
      </c>
      <c r="R20" s="70" t="s">
        <v>154</v>
      </c>
      <c r="S20" s="70" t="s">
        <v>154</v>
      </c>
      <c r="T20" s="70" t="s">
        <v>154</v>
      </c>
      <c r="U20" s="71"/>
    </row>
    <row r="21" spans="1:21" ht="27.6" x14ac:dyDescent="0.3">
      <c r="A21" s="60" t="s">
        <v>14</v>
      </c>
      <c r="B21" s="651"/>
      <c r="C21" s="61" t="s">
        <v>55</v>
      </c>
      <c r="D21" s="62" t="s">
        <v>176</v>
      </c>
      <c r="E21" s="88"/>
      <c r="F21" s="62"/>
      <c r="G21" s="62"/>
      <c r="H21" s="80" t="s">
        <v>177</v>
      </c>
      <c r="I21" s="75" t="s">
        <v>178</v>
      </c>
      <c r="J21" s="86">
        <v>12</v>
      </c>
      <c r="K21" s="87"/>
      <c r="L21" s="67">
        <f t="shared" si="2"/>
        <v>0</v>
      </c>
      <c r="M21" s="68" t="s">
        <v>152</v>
      </c>
      <c r="N21" s="68" t="s">
        <v>153</v>
      </c>
      <c r="O21" s="69">
        <v>46023</v>
      </c>
      <c r="P21" s="69">
        <v>46387</v>
      </c>
      <c r="Q21" s="68" t="s">
        <v>154</v>
      </c>
      <c r="R21" s="70" t="s">
        <v>154</v>
      </c>
      <c r="S21" s="70" t="s">
        <v>154</v>
      </c>
      <c r="T21" s="70" t="s">
        <v>154</v>
      </c>
      <c r="U21" s="71"/>
    </row>
    <row r="22" spans="1:21" ht="27.6" x14ac:dyDescent="0.3">
      <c r="A22" s="60" t="s">
        <v>14</v>
      </c>
      <c r="B22" s="651"/>
      <c r="C22" s="650" t="s">
        <v>58</v>
      </c>
      <c r="D22" s="652" t="s">
        <v>36</v>
      </c>
      <c r="E22" s="652"/>
      <c r="F22" s="652"/>
      <c r="G22" s="652"/>
      <c r="H22" s="80" t="s">
        <v>179</v>
      </c>
      <c r="I22" s="75" t="s">
        <v>180</v>
      </c>
      <c r="J22" s="89">
        <v>1</v>
      </c>
      <c r="K22" s="90"/>
      <c r="L22" s="67">
        <f t="shared" si="2"/>
        <v>0</v>
      </c>
      <c r="M22" s="68" t="s">
        <v>152</v>
      </c>
      <c r="N22" s="68" t="s">
        <v>153</v>
      </c>
      <c r="O22" s="69">
        <v>46023</v>
      </c>
      <c r="P22" s="69">
        <v>46387</v>
      </c>
      <c r="Q22" s="68" t="s">
        <v>154</v>
      </c>
      <c r="R22" s="70" t="s">
        <v>154</v>
      </c>
      <c r="S22" s="70" t="s">
        <v>154</v>
      </c>
      <c r="T22" s="70" t="s">
        <v>154</v>
      </c>
      <c r="U22" s="71"/>
    </row>
    <row r="23" spans="1:21" ht="41.4" x14ac:dyDescent="0.3">
      <c r="A23" s="60" t="s">
        <v>14</v>
      </c>
      <c r="B23" s="651"/>
      <c r="C23" s="651"/>
      <c r="D23" s="653"/>
      <c r="E23" s="653"/>
      <c r="F23" s="653"/>
      <c r="G23" s="653"/>
      <c r="H23" s="80" t="s">
        <v>181</v>
      </c>
      <c r="I23" s="75" t="s">
        <v>182</v>
      </c>
      <c r="J23" s="89">
        <v>0.9</v>
      </c>
      <c r="K23" s="90"/>
      <c r="L23" s="67">
        <f t="shared" si="2"/>
        <v>0</v>
      </c>
      <c r="M23" s="68" t="s">
        <v>152</v>
      </c>
      <c r="N23" s="68" t="s">
        <v>153</v>
      </c>
      <c r="O23" s="69">
        <v>46023</v>
      </c>
      <c r="P23" s="69">
        <v>46387</v>
      </c>
      <c r="Q23" s="68" t="s">
        <v>154</v>
      </c>
      <c r="R23" s="70" t="s">
        <v>154</v>
      </c>
      <c r="S23" s="70" t="s">
        <v>154</v>
      </c>
      <c r="T23" s="70" t="s">
        <v>154</v>
      </c>
      <c r="U23" s="71"/>
    </row>
    <row r="24" spans="1:21" ht="48.6" customHeight="1" x14ac:dyDescent="0.3">
      <c r="A24" s="60" t="s">
        <v>14</v>
      </c>
      <c r="B24" s="651"/>
      <c r="C24" s="651"/>
      <c r="D24" s="653"/>
      <c r="E24" s="653"/>
      <c r="F24" s="653"/>
      <c r="G24" s="653"/>
      <c r="H24" s="80" t="s">
        <v>183</v>
      </c>
      <c r="I24" s="75" t="s">
        <v>184</v>
      </c>
      <c r="J24" s="86">
        <v>180</v>
      </c>
      <c r="K24" s="87"/>
      <c r="L24" s="67">
        <f t="shared" si="2"/>
        <v>0</v>
      </c>
      <c r="M24" s="68" t="s">
        <v>152</v>
      </c>
      <c r="N24" s="68" t="s">
        <v>153</v>
      </c>
      <c r="O24" s="69">
        <v>46023</v>
      </c>
      <c r="P24" s="69">
        <v>46387</v>
      </c>
      <c r="Q24" s="68" t="s">
        <v>154</v>
      </c>
      <c r="R24" s="70" t="s">
        <v>154</v>
      </c>
      <c r="S24" s="70" t="s">
        <v>154</v>
      </c>
      <c r="T24" s="70" t="s">
        <v>154</v>
      </c>
      <c r="U24" s="71"/>
    </row>
    <row r="25" spans="1:21" ht="27.6" x14ac:dyDescent="0.3">
      <c r="A25" s="60" t="s">
        <v>14</v>
      </c>
      <c r="B25" s="651"/>
      <c r="C25" s="651"/>
      <c r="D25" s="653"/>
      <c r="E25" s="653"/>
      <c r="F25" s="653"/>
      <c r="G25" s="653"/>
      <c r="H25" s="80" t="s">
        <v>185</v>
      </c>
      <c r="I25" s="75" t="s">
        <v>186</v>
      </c>
      <c r="J25" s="86">
        <v>30</v>
      </c>
      <c r="K25" s="87"/>
      <c r="L25" s="67">
        <f t="shared" si="2"/>
        <v>0</v>
      </c>
      <c r="M25" s="68" t="s">
        <v>152</v>
      </c>
      <c r="N25" s="68" t="s">
        <v>153</v>
      </c>
      <c r="O25" s="69">
        <v>46023</v>
      </c>
      <c r="P25" s="69">
        <v>46387</v>
      </c>
      <c r="Q25" s="68" t="s">
        <v>154</v>
      </c>
      <c r="R25" s="70" t="s">
        <v>154</v>
      </c>
      <c r="S25" s="70" t="s">
        <v>154</v>
      </c>
      <c r="T25" s="70" t="s">
        <v>154</v>
      </c>
      <c r="U25" s="71"/>
    </row>
    <row r="26" spans="1:21" ht="34.200000000000003" customHeight="1" x14ac:dyDescent="0.3">
      <c r="A26" s="60" t="s">
        <v>14</v>
      </c>
      <c r="B26" s="666"/>
      <c r="C26" s="61" t="s">
        <v>59</v>
      </c>
      <c r="D26" s="92" t="s">
        <v>112</v>
      </c>
      <c r="E26" s="91"/>
      <c r="F26" s="92"/>
      <c r="G26" s="91"/>
      <c r="H26" s="80" t="s">
        <v>187</v>
      </c>
      <c r="I26" s="64" t="s">
        <v>188</v>
      </c>
      <c r="J26" s="93">
        <v>1</v>
      </c>
      <c r="K26" s="87"/>
      <c r="L26" s="67">
        <f>+IFERROR(IF(K26/J26&gt;1,1,K26/J26),0)</f>
        <v>0</v>
      </c>
      <c r="M26" s="68" t="s">
        <v>152</v>
      </c>
      <c r="N26" s="68" t="s">
        <v>153</v>
      </c>
      <c r="O26" s="69">
        <v>46023</v>
      </c>
      <c r="P26" s="69">
        <v>46387</v>
      </c>
      <c r="Q26" s="68" t="s">
        <v>154</v>
      </c>
      <c r="R26" s="70" t="s">
        <v>154</v>
      </c>
      <c r="S26" s="70" t="s">
        <v>154</v>
      </c>
      <c r="T26" s="70" t="s">
        <v>154</v>
      </c>
      <c r="U26" s="71"/>
    </row>
    <row r="27" spans="1:21" ht="31.8" customHeight="1" x14ac:dyDescent="0.3">
      <c r="A27" s="74" t="s">
        <v>21</v>
      </c>
      <c r="B27" s="497" t="s">
        <v>21</v>
      </c>
      <c r="C27" s="639" t="s">
        <v>111</v>
      </c>
      <c r="D27" s="641" t="s">
        <v>112</v>
      </c>
      <c r="E27" s="643"/>
      <c r="F27" s="641"/>
      <c r="G27" s="645"/>
      <c r="H27" s="94" t="s">
        <v>189</v>
      </c>
      <c r="I27" s="630" t="s">
        <v>190</v>
      </c>
      <c r="J27" s="637">
        <v>0.35</v>
      </c>
      <c r="K27" s="632"/>
      <c r="L27" s="634">
        <f>+K27/J27</f>
        <v>0</v>
      </c>
      <c r="M27" s="618" t="s">
        <v>152</v>
      </c>
      <c r="N27" s="618" t="s">
        <v>153</v>
      </c>
      <c r="O27" s="636">
        <v>46023</v>
      </c>
      <c r="P27" s="636">
        <v>46387</v>
      </c>
      <c r="Q27" s="618" t="s">
        <v>154</v>
      </c>
      <c r="R27" s="618" t="s">
        <v>154</v>
      </c>
      <c r="S27" s="618" t="s">
        <v>154</v>
      </c>
      <c r="T27" s="618" t="s">
        <v>154</v>
      </c>
      <c r="U27" s="618"/>
    </row>
    <row r="28" spans="1:21" ht="31.8" customHeight="1" x14ac:dyDescent="0.3">
      <c r="A28" s="74" t="s">
        <v>21</v>
      </c>
      <c r="B28" s="498"/>
      <c r="C28" s="640"/>
      <c r="D28" s="642"/>
      <c r="E28" s="644"/>
      <c r="F28" s="642"/>
      <c r="G28" s="646"/>
      <c r="H28" s="94" t="s">
        <v>191</v>
      </c>
      <c r="I28" s="630"/>
      <c r="J28" s="637"/>
      <c r="K28" s="638"/>
      <c r="L28" s="635"/>
      <c r="M28" s="618" t="s">
        <v>152</v>
      </c>
      <c r="N28" s="618" t="s">
        <v>153</v>
      </c>
      <c r="O28" s="636">
        <v>45658</v>
      </c>
      <c r="P28" s="636">
        <v>46022</v>
      </c>
      <c r="Q28" s="618" t="s">
        <v>154</v>
      </c>
      <c r="R28" s="618" t="s">
        <v>154</v>
      </c>
      <c r="S28" s="618" t="s">
        <v>154</v>
      </c>
      <c r="T28" s="618" t="s">
        <v>154</v>
      </c>
      <c r="U28" s="618"/>
    </row>
    <row r="29" spans="1:21" ht="31.8" customHeight="1" x14ac:dyDescent="0.3">
      <c r="A29" s="74" t="s">
        <v>21</v>
      </c>
      <c r="B29" s="498"/>
      <c r="C29" s="640"/>
      <c r="D29" s="642"/>
      <c r="E29" s="644"/>
      <c r="F29" s="642"/>
      <c r="G29" s="646"/>
      <c r="H29" s="94" t="s">
        <v>189</v>
      </c>
      <c r="I29" s="630" t="s">
        <v>192</v>
      </c>
      <c r="J29" s="637">
        <v>0.95</v>
      </c>
      <c r="K29" s="632"/>
      <c r="L29" s="634">
        <f>+K29/J29</f>
        <v>0</v>
      </c>
      <c r="M29" s="618" t="s">
        <v>152</v>
      </c>
      <c r="N29" s="618" t="s">
        <v>153</v>
      </c>
      <c r="O29" s="636">
        <v>46023</v>
      </c>
      <c r="P29" s="636">
        <v>46387</v>
      </c>
      <c r="Q29" s="618" t="s">
        <v>154</v>
      </c>
      <c r="R29" s="618" t="s">
        <v>154</v>
      </c>
      <c r="S29" s="618" t="s">
        <v>154</v>
      </c>
      <c r="T29" s="618" t="s">
        <v>154</v>
      </c>
      <c r="U29" s="623"/>
    </row>
    <row r="30" spans="1:21" ht="31.8" customHeight="1" x14ac:dyDescent="0.3">
      <c r="A30" s="74" t="s">
        <v>21</v>
      </c>
      <c r="B30" s="498"/>
      <c r="C30" s="640"/>
      <c r="D30" s="642"/>
      <c r="E30" s="644"/>
      <c r="F30" s="642"/>
      <c r="G30" s="646"/>
      <c r="H30" s="94" t="s">
        <v>191</v>
      </c>
      <c r="I30" s="630"/>
      <c r="J30" s="637"/>
      <c r="K30" s="638"/>
      <c r="L30" s="635"/>
      <c r="M30" s="618" t="s">
        <v>152</v>
      </c>
      <c r="N30" s="618" t="s">
        <v>153</v>
      </c>
      <c r="O30" s="636">
        <v>45658</v>
      </c>
      <c r="P30" s="636">
        <v>46022</v>
      </c>
      <c r="Q30" s="618" t="s">
        <v>154</v>
      </c>
      <c r="R30" s="618" t="s">
        <v>154</v>
      </c>
      <c r="S30" s="618" t="s">
        <v>154</v>
      </c>
      <c r="T30" s="618" t="s">
        <v>154</v>
      </c>
      <c r="U30" s="623"/>
    </row>
    <row r="31" spans="1:21" ht="31.8" customHeight="1" x14ac:dyDescent="0.3">
      <c r="A31" s="74" t="s">
        <v>21</v>
      </c>
      <c r="B31" s="498"/>
      <c r="C31" s="640"/>
      <c r="D31" s="642"/>
      <c r="E31" s="644"/>
      <c r="F31" s="642"/>
      <c r="G31" s="646"/>
      <c r="H31" s="94" t="s">
        <v>189</v>
      </c>
      <c r="I31" s="630" t="s">
        <v>193</v>
      </c>
      <c r="J31" s="637">
        <v>0.5</v>
      </c>
      <c r="K31" s="632"/>
      <c r="L31" s="634">
        <f>+K31/J31</f>
        <v>0</v>
      </c>
      <c r="M31" s="618" t="s">
        <v>152</v>
      </c>
      <c r="N31" s="618" t="s">
        <v>153</v>
      </c>
      <c r="O31" s="636">
        <v>46023</v>
      </c>
      <c r="P31" s="636">
        <v>46387</v>
      </c>
      <c r="Q31" s="618" t="s">
        <v>154</v>
      </c>
      <c r="R31" s="618" t="s">
        <v>154</v>
      </c>
      <c r="S31" s="618" t="s">
        <v>154</v>
      </c>
      <c r="T31" s="618" t="s">
        <v>154</v>
      </c>
      <c r="U31" s="623"/>
    </row>
    <row r="32" spans="1:21" ht="31.8" customHeight="1" x14ac:dyDescent="0.3">
      <c r="A32" s="74" t="s">
        <v>21</v>
      </c>
      <c r="B32" s="498"/>
      <c r="C32" s="640"/>
      <c r="D32" s="642"/>
      <c r="E32" s="644"/>
      <c r="F32" s="642"/>
      <c r="G32" s="646"/>
      <c r="H32" s="94" t="s">
        <v>191</v>
      </c>
      <c r="I32" s="630"/>
      <c r="J32" s="637"/>
      <c r="K32" s="638"/>
      <c r="L32" s="635"/>
      <c r="M32" s="618" t="s">
        <v>152</v>
      </c>
      <c r="N32" s="618" t="s">
        <v>153</v>
      </c>
      <c r="O32" s="636">
        <v>45658</v>
      </c>
      <c r="P32" s="636">
        <v>46022</v>
      </c>
      <c r="Q32" s="618" t="s">
        <v>154</v>
      </c>
      <c r="R32" s="618" t="s">
        <v>154</v>
      </c>
      <c r="S32" s="618" t="s">
        <v>154</v>
      </c>
      <c r="T32" s="618" t="s">
        <v>154</v>
      </c>
      <c r="U32" s="623"/>
    </row>
    <row r="33" spans="1:21" ht="31.8" customHeight="1" x14ac:dyDescent="0.3">
      <c r="A33" s="74" t="s">
        <v>21</v>
      </c>
      <c r="B33" s="498"/>
      <c r="C33" s="640"/>
      <c r="D33" s="642"/>
      <c r="E33" s="644"/>
      <c r="F33" s="642"/>
      <c r="G33" s="646"/>
      <c r="H33" s="94" t="s">
        <v>194</v>
      </c>
      <c r="I33" s="630" t="s">
        <v>195</v>
      </c>
      <c r="J33" s="631">
        <v>1</v>
      </c>
      <c r="K33" s="632"/>
      <c r="L33" s="634">
        <f>+K33/J33</f>
        <v>0</v>
      </c>
      <c r="M33" s="618" t="s">
        <v>152</v>
      </c>
      <c r="N33" s="618" t="s">
        <v>153</v>
      </c>
      <c r="O33" s="636">
        <v>46023</v>
      </c>
      <c r="P33" s="636">
        <v>46387</v>
      </c>
      <c r="Q33" s="618" t="s">
        <v>154</v>
      </c>
      <c r="R33" s="618" t="s">
        <v>154</v>
      </c>
      <c r="S33" s="618" t="s">
        <v>154</v>
      </c>
      <c r="T33" s="618" t="s">
        <v>154</v>
      </c>
      <c r="U33" s="619"/>
    </row>
    <row r="34" spans="1:21" ht="31.8" customHeight="1" x14ac:dyDescent="0.3">
      <c r="A34" s="74" t="s">
        <v>21</v>
      </c>
      <c r="B34" s="498"/>
      <c r="C34" s="640"/>
      <c r="D34" s="642"/>
      <c r="E34" s="644"/>
      <c r="F34" s="642"/>
      <c r="G34" s="646"/>
      <c r="H34" s="94" t="s">
        <v>191</v>
      </c>
      <c r="I34" s="630"/>
      <c r="J34" s="631"/>
      <c r="K34" s="633"/>
      <c r="L34" s="635"/>
      <c r="M34" s="618" t="s">
        <v>152</v>
      </c>
      <c r="N34" s="618" t="s">
        <v>153</v>
      </c>
      <c r="O34" s="636">
        <v>45658</v>
      </c>
      <c r="P34" s="636">
        <v>46022</v>
      </c>
      <c r="Q34" s="618" t="s">
        <v>154</v>
      </c>
      <c r="R34" s="618" t="s">
        <v>154</v>
      </c>
      <c r="S34" s="618" t="s">
        <v>154</v>
      </c>
      <c r="T34" s="618" t="s">
        <v>154</v>
      </c>
      <c r="U34" s="620"/>
    </row>
    <row r="35" spans="1:21" ht="31.8" customHeight="1" x14ac:dyDescent="0.3">
      <c r="A35" s="74" t="s">
        <v>21</v>
      </c>
      <c r="B35" s="498"/>
      <c r="C35" s="640"/>
      <c r="D35" s="642"/>
      <c r="E35" s="644"/>
      <c r="F35" s="642"/>
      <c r="G35" s="646"/>
      <c r="H35" s="94" t="s">
        <v>196</v>
      </c>
      <c r="I35" s="95" t="s">
        <v>197</v>
      </c>
      <c r="J35" s="101">
        <v>12</v>
      </c>
      <c r="K35" s="100"/>
      <c r="L35" s="67">
        <f>+IFERROR(IF(K35/J35&gt;1,1,K35/J35),0)</f>
        <v>0</v>
      </c>
      <c r="M35" s="102" t="s">
        <v>152</v>
      </c>
      <c r="N35" s="98" t="s">
        <v>153</v>
      </c>
      <c r="O35" s="99">
        <v>46023</v>
      </c>
      <c r="P35" s="99">
        <v>46387</v>
      </c>
      <c r="Q35" s="103" t="s">
        <v>154</v>
      </c>
      <c r="R35" s="103" t="s">
        <v>154</v>
      </c>
      <c r="S35" s="103" t="s">
        <v>154</v>
      </c>
      <c r="T35" s="103" t="s">
        <v>154</v>
      </c>
      <c r="U35" s="104"/>
    </row>
    <row r="36" spans="1:21" ht="31.8" customHeight="1" x14ac:dyDescent="0.3">
      <c r="A36" s="74" t="s">
        <v>21</v>
      </c>
      <c r="B36" s="498"/>
      <c r="C36" s="640"/>
      <c r="D36" s="642"/>
      <c r="E36" s="644"/>
      <c r="F36" s="642"/>
      <c r="G36" s="646"/>
      <c r="H36" s="94" t="s">
        <v>198</v>
      </c>
      <c r="I36" s="95" t="s">
        <v>199</v>
      </c>
      <c r="J36" s="96">
        <v>0.8</v>
      </c>
      <c r="K36" s="105"/>
      <c r="L36" s="67">
        <f>+IFERROR(IF(K36/J36&gt;1,1,K36/J36),0)</f>
        <v>0</v>
      </c>
      <c r="M36" s="102" t="s">
        <v>152</v>
      </c>
      <c r="N36" s="98" t="s">
        <v>153</v>
      </c>
      <c r="O36" s="99">
        <v>46023</v>
      </c>
      <c r="P36" s="99">
        <v>46387</v>
      </c>
      <c r="Q36" s="103" t="s">
        <v>154</v>
      </c>
      <c r="R36" s="103" t="s">
        <v>154</v>
      </c>
      <c r="S36" s="103" t="s">
        <v>154</v>
      </c>
      <c r="T36" s="103" t="s">
        <v>154</v>
      </c>
      <c r="U36" s="106"/>
    </row>
    <row r="37" spans="1:21" ht="31.8" customHeight="1" x14ac:dyDescent="0.3">
      <c r="A37" s="74" t="s">
        <v>21</v>
      </c>
      <c r="B37" s="498"/>
      <c r="C37" s="640"/>
      <c r="D37" s="642"/>
      <c r="E37" s="644"/>
      <c r="F37" s="642"/>
      <c r="G37" s="646"/>
      <c r="H37" s="94" t="s">
        <v>200</v>
      </c>
      <c r="I37" s="95" t="s">
        <v>201</v>
      </c>
      <c r="J37" s="101">
        <v>12</v>
      </c>
      <c r="K37" s="107"/>
      <c r="L37" s="97">
        <v>0</v>
      </c>
      <c r="M37" s="102" t="s">
        <v>152</v>
      </c>
      <c r="N37" s="98" t="s">
        <v>153</v>
      </c>
      <c r="O37" s="99">
        <v>46023</v>
      </c>
      <c r="P37" s="99">
        <v>46387</v>
      </c>
      <c r="Q37" s="103" t="s">
        <v>154</v>
      </c>
      <c r="R37" s="103" t="s">
        <v>154</v>
      </c>
      <c r="S37" s="103" t="s">
        <v>154</v>
      </c>
      <c r="T37" s="103" t="s">
        <v>154</v>
      </c>
      <c r="U37" s="94"/>
    </row>
    <row r="38" spans="1:21" ht="55.2" x14ac:dyDescent="0.3">
      <c r="A38" s="74" t="s">
        <v>21</v>
      </c>
      <c r="B38" s="498"/>
      <c r="C38" s="315" t="s">
        <v>22</v>
      </c>
      <c r="D38" s="108">
        <v>1</v>
      </c>
      <c r="E38" s="108"/>
      <c r="F38" s="108"/>
      <c r="G38" s="109"/>
      <c r="H38" s="94" t="s">
        <v>202</v>
      </c>
      <c r="I38" s="95" t="s">
        <v>203</v>
      </c>
      <c r="J38" s="110" t="s">
        <v>204</v>
      </c>
      <c r="K38" s="111"/>
      <c r="L38" s="97">
        <v>0</v>
      </c>
      <c r="M38" s="102" t="s">
        <v>152</v>
      </c>
      <c r="N38" s="98" t="s">
        <v>153</v>
      </c>
      <c r="O38" s="99">
        <v>46023</v>
      </c>
      <c r="P38" s="99">
        <v>46387</v>
      </c>
      <c r="Q38" s="103" t="s">
        <v>154</v>
      </c>
      <c r="R38" s="103" t="s">
        <v>154</v>
      </c>
      <c r="S38" s="103" t="s">
        <v>154</v>
      </c>
      <c r="T38" s="103" t="s">
        <v>154</v>
      </c>
      <c r="U38" s="94"/>
    </row>
    <row r="39" spans="1:21" x14ac:dyDescent="0.3">
      <c r="A39" s="74" t="s">
        <v>21</v>
      </c>
      <c r="B39" s="498"/>
      <c r="C39" s="621" t="s">
        <v>50</v>
      </c>
      <c r="D39" s="620">
        <v>0.1</v>
      </c>
      <c r="E39" s="619"/>
      <c r="F39" s="624"/>
      <c r="G39" s="626"/>
      <c r="H39" s="628" t="s">
        <v>205</v>
      </c>
      <c r="I39" s="606" t="s">
        <v>206</v>
      </c>
      <c r="J39" s="608">
        <v>4</v>
      </c>
      <c r="K39" s="610"/>
      <c r="L39" s="612">
        <v>0</v>
      </c>
      <c r="M39" s="614" t="s">
        <v>152</v>
      </c>
      <c r="N39" s="616" t="s">
        <v>153</v>
      </c>
      <c r="O39" s="588">
        <v>46023</v>
      </c>
      <c r="P39" s="588">
        <v>46387</v>
      </c>
      <c r="Q39" s="567" t="s">
        <v>154</v>
      </c>
      <c r="R39" s="567" t="s">
        <v>154</v>
      </c>
      <c r="S39" s="567" t="s">
        <v>154</v>
      </c>
      <c r="T39" s="567" t="s">
        <v>154</v>
      </c>
      <c r="U39" s="591"/>
    </row>
    <row r="40" spans="1:21" x14ac:dyDescent="0.3">
      <c r="A40" s="74" t="s">
        <v>21</v>
      </c>
      <c r="B40" s="498"/>
      <c r="C40" s="622"/>
      <c r="D40" s="623"/>
      <c r="E40" s="620"/>
      <c r="F40" s="625"/>
      <c r="G40" s="627"/>
      <c r="H40" s="629"/>
      <c r="I40" s="607"/>
      <c r="J40" s="609"/>
      <c r="K40" s="611"/>
      <c r="L40" s="613"/>
      <c r="M40" s="615"/>
      <c r="N40" s="617"/>
      <c r="O40" s="604"/>
      <c r="P40" s="604"/>
      <c r="Q40" s="605"/>
      <c r="R40" s="605"/>
      <c r="S40" s="605"/>
      <c r="T40" s="605"/>
      <c r="U40" s="592"/>
    </row>
    <row r="41" spans="1:21" x14ac:dyDescent="0.3">
      <c r="A41" s="74" t="s">
        <v>21</v>
      </c>
      <c r="B41" s="498"/>
      <c r="C41" s="593" t="s">
        <v>51</v>
      </c>
      <c r="D41" s="541">
        <v>0.1</v>
      </c>
      <c r="E41" s="595"/>
      <c r="F41" s="595"/>
      <c r="G41" s="595"/>
      <c r="H41" s="596" t="s">
        <v>207</v>
      </c>
      <c r="I41" s="598" t="s">
        <v>208</v>
      </c>
      <c r="J41" s="601">
        <v>1</v>
      </c>
      <c r="K41" s="584"/>
      <c r="L41" s="581">
        <v>0</v>
      </c>
      <c r="M41" s="584" t="s">
        <v>152</v>
      </c>
      <c r="N41" s="584" t="s">
        <v>153</v>
      </c>
      <c r="O41" s="585">
        <v>46023</v>
      </c>
      <c r="P41" s="588">
        <v>46387</v>
      </c>
      <c r="Q41" s="567" t="s">
        <v>154</v>
      </c>
      <c r="R41" s="567" t="s">
        <v>154</v>
      </c>
      <c r="S41" s="567" t="s">
        <v>154</v>
      </c>
      <c r="T41" s="570" t="s">
        <v>154</v>
      </c>
      <c r="U41" s="573"/>
    </row>
    <row r="42" spans="1:21" x14ac:dyDescent="0.3">
      <c r="A42" s="74" t="s">
        <v>21</v>
      </c>
      <c r="B42" s="498"/>
      <c r="C42" s="593"/>
      <c r="D42" s="498"/>
      <c r="E42" s="541"/>
      <c r="F42" s="541"/>
      <c r="G42" s="541"/>
      <c r="H42" s="597"/>
      <c r="I42" s="599"/>
      <c r="J42" s="602"/>
      <c r="K42" s="512"/>
      <c r="L42" s="582"/>
      <c r="M42" s="512"/>
      <c r="N42" s="512"/>
      <c r="O42" s="586"/>
      <c r="P42" s="589"/>
      <c r="Q42" s="568"/>
      <c r="R42" s="568"/>
      <c r="S42" s="568"/>
      <c r="T42" s="571"/>
      <c r="U42" s="462"/>
    </row>
    <row r="43" spans="1:21" x14ac:dyDescent="0.3">
      <c r="A43" s="74" t="s">
        <v>21</v>
      </c>
      <c r="B43" s="498"/>
      <c r="C43" s="593"/>
      <c r="D43" s="498"/>
      <c r="E43" s="541"/>
      <c r="F43" s="541"/>
      <c r="G43" s="541"/>
      <c r="H43" s="597"/>
      <c r="I43" s="599"/>
      <c r="J43" s="602"/>
      <c r="K43" s="512"/>
      <c r="L43" s="582"/>
      <c r="M43" s="512"/>
      <c r="N43" s="512"/>
      <c r="O43" s="586"/>
      <c r="P43" s="589"/>
      <c r="Q43" s="568"/>
      <c r="R43" s="568"/>
      <c r="S43" s="568"/>
      <c r="T43" s="571"/>
      <c r="U43" s="462"/>
    </row>
    <row r="44" spans="1:21" x14ac:dyDescent="0.3">
      <c r="A44" s="74" t="s">
        <v>21</v>
      </c>
      <c r="B44" s="498"/>
      <c r="C44" s="593"/>
      <c r="D44" s="498"/>
      <c r="E44" s="541"/>
      <c r="F44" s="541"/>
      <c r="G44" s="541"/>
      <c r="H44" s="597"/>
      <c r="I44" s="599"/>
      <c r="J44" s="602"/>
      <c r="K44" s="512"/>
      <c r="L44" s="582"/>
      <c r="M44" s="512"/>
      <c r="N44" s="512"/>
      <c r="O44" s="586"/>
      <c r="P44" s="589"/>
      <c r="Q44" s="568"/>
      <c r="R44" s="568"/>
      <c r="S44" s="568"/>
      <c r="T44" s="571"/>
      <c r="U44" s="462"/>
    </row>
    <row r="45" spans="1:21" x14ac:dyDescent="0.3">
      <c r="A45" s="74" t="s">
        <v>21</v>
      </c>
      <c r="B45" s="499"/>
      <c r="C45" s="594"/>
      <c r="D45" s="499"/>
      <c r="E45" s="540"/>
      <c r="F45" s="540"/>
      <c r="G45" s="540"/>
      <c r="H45" s="550"/>
      <c r="I45" s="600"/>
      <c r="J45" s="603"/>
      <c r="K45" s="551"/>
      <c r="L45" s="583"/>
      <c r="M45" s="551"/>
      <c r="N45" s="551"/>
      <c r="O45" s="587"/>
      <c r="P45" s="590"/>
      <c r="Q45" s="569"/>
      <c r="R45" s="569"/>
      <c r="S45" s="569"/>
      <c r="T45" s="572"/>
      <c r="U45" s="463"/>
    </row>
    <row r="46" spans="1:21" ht="55.2" x14ac:dyDescent="0.3">
      <c r="A46" s="112" t="s">
        <v>209</v>
      </c>
      <c r="B46" s="482" t="s">
        <v>209</v>
      </c>
      <c r="C46" s="556" t="s">
        <v>25</v>
      </c>
      <c r="D46" s="574">
        <v>192061060</v>
      </c>
      <c r="E46" s="575"/>
      <c r="F46" s="577"/>
      <c r="G46" s="579"/>
      <c r="H46" s="112" t="s">
        <v>210</v>
      </c>
      <c r="I46" s="114" t="s">
        <v>211</v>
      </c>
      <c r="J46" s="115" t="s">
        <v>212</v>
      </c>
      <c r="K46" s="116"/>
      <c r="L46" s="116">
        <v>0</v>
      </c>
      <c r="M46" s="117" t="s">
        <v>152</v>
      </c>
      <c r="N46" s="117" t="s">
        <v>153</v>
      </c>
      <c r="O46" s="118">
        <v>46023</v>
      </c>
      <c r="P46" s="118">
        <v>46387</v>
      </c>
      <c r="Q46" s="117" t="s">
        <v>154</v>
      </c>
      <c r="R46" s="117" t="s">
        <v>154</v>
      </c>
      <c r="S46" s="117" t="s">
        <v>154</v>
      </c>
      <c r="T46" s="117" t="s">
        <v>154</v>
      </c>
      <c r="U46" s="119"/>
    </row>
    <row r="47" spans="1:21" ht="27.6" x14ac:dyDescent="0.3">
      <c r="A47" s="112" t="s">
        <v>209</v>
      </c>
      <c r="B47" s="483"/>
      <c r="C47" s="556"/>
      <c r="D47" s="574"/>
      <c r="E47" s="576"/>
      <c r="F47" s="578"/>
      <c r="G47" s="580"/>
      <c r="H47" s="112" t="s">
        <v>213</v>
      </c>
      <c r="I47" s="120" t="s">
        <v>214</v>
      </c>
      <c r="J47" s="115" t="s">
        <v>215</v>
      </c>
      <c r="K47" s="121"/>
      <c r="L47" s="116">
        <v>0</v>
      </c>
      <c r="M47" s="117" t="s">
        <v>152</v>
      </c>
      <c r="N47" s="117" t="s">
        <v>153</v>
      </c>
      <c r="O47" s="118">
        <v>46023</v>
      </c>
      <c r="P47" s="118">
        <v>46387</v>
      </c>
      <c r="Q47" s="117" t="s">
        <v>154</v>
      </c>
      <c r="R47" s="117" t="s">
        <v>154</v>
      </c>
      <c r="S47" s="117" t="s">
        <v>154</v>
      </c>
      <c r="T47" s="117" t="s">
        <v>154</v>
      </c>
      <c r="U47" s="122"/>
    </row>
    <row r="48" spans="1:21" ht="27.6" x14ac:dyDescent="0.3">
      <c r="A48" s="112" t="s">
        <v>209</v>
      </c>
      <c r="B48" s="483"/>
      <c r="C48" s="556" t="s">
        <v>26</v>
      </c>
      <c r="D48" s="557">
        <v>0.1</v>
      </c>
      <c r="E48" s="560"/>
      <c r="F48" s="560"/>
      <c r="G48" s="482"/>
      <c r="H48" s="112" t="s">
        <v>216</v>
      </c>
      <c r="I48" s="120" t="s">
        <v>217</v>
      </c>
      <c r="J48" s="115" t="s">
        <v>218</v>
      </c>
      <c r="K48" s="124"/>
      <c r="L48" s="116">
        <v>0</v>
      </c>
      <c r="M48" s="117" t="s">
        <v>152</v>
      </c>
      <c r="N48" s="117" t="s">
        <v>153</v>
      </c>
      <c r="O48" s="118">
        <v>46023</v>
      </c>
      <c r="P48" s="118">
        <v>46387</v>
      </c>
      <c r="Q48" s="117" t="s">
        <v>154</v>
      </c>
      <c r="R48" s="117" t="s">
        <v>154</v>
      </c>
      <c r="S48" s="117" t="s">
        <v>154</v>
      </c>
      <c r="T48" s="117" t="s">
        <v>154</v>
      </c>
      <c r="U48" s="125"/>
    </row>
    <row r="49" spans="1:21" ht="27.6" x14ac:dyDescent="0.3">
      <c r="A49" s="112" t="s">
        <v>209</v>
      </c>
      <c r="B49" s="483"/>
      <c r="C49" s="556"/>
      <c r="D49" s="564"/>
      <c r="E49" s="565"/>
      <c r="F49" s="565"/>
      <c r="G49" s="484"/>
      <c r="H49" s="112" t="s">
        <v>219</v>
      </c>
      <c r="I49" s="120" t="s">
        <v>220</v>
      </c>
      <c r="J49" s="115" t="s">
        <v>221</v>
      </c>
      <c r="K49" s="126"/>
      <c r="L49" s="116">
        <v>0</v>
      </c>
      <c r="M49" s="117" t="s">
        <v>152</v>
      </c>
      <c r="N49" s="117" t="s">
        <v>153</v>
      </c>
      <c r="O49" s="118">
        <v>46023</v>
      </c>
      <c r="P49" s="118">
        <v>46387</v>
      </c>
      <c r="Q49" s="117" t="s">
        <v>154</v>
      </c>
      <c r="R49" s="117" t="s">
        <v>154</v>
      </c>
      <c r="S49" s="117" t="s">
        <v>154</v>
      </c>
      <c r="T49" s="117" t="s">
        <v>154</v>
      </c>
      <c r="U49" s="122"/>
    </row>
    <row r="50" spans="1:21" ht="45" customHeight="1" x14ac:dyDescent="0.3">
      <c r="A50" s="112" t="s">
        <v>209</v>
      </c>
      <c r="B50" s="483"/>
      <c r="C50" s="566" t="s">
        <v>32</v>
      </c>
      <c r="D50" s="564" t="s">
        <v>222</v>
      </c>
      <c r="E50" s="560"/>
      <c r="F50" s="560"/>
      <c r="G50" s="482"/>
      <c r="H50" s="112" t="s">
        <v>223</v>
      </c>
      <c r="I50" s="120" t="s">
        <v>224</v>
      </c>
      <c r="J50" s="117">
        <v>1</v>
      </c>
      <c r="K50" s="127"/>
      <c r="L50" s="116">
        <v>0</v>
      </c>
      <c r="M50" s="117" t="s">
        <v>152</v>
      </c>
      <c r="N50" s="117" t="s">
        <v>153</v>
      </c>
      <c r="O50" s="118">
        <v>46023</v>
      </c>
      <c r="P50" s="118">
        <v>46387</v>
      </c>
      <c r="Q50" s="117"/>
      <c r="R50" s="117"/>
      <c r="S50" s="117" t="s">
        <v>154</v>
      </c>
      <c r="T50" s="117"/>
      <c r="U50" s="125"/>
    </row>
    <row r="51" spans="1:21" ht="27.6" x14ac:dyDescent="0.3">
      <c r="A51" s="112" t="s">
        <v>209</v>
      </c>
      <c r="B51" s="483"/>
      <c r="C51" s="566"/>
      <c r="D51" s="564"/>
      <c r="E51" s="565"/>
      <c r="F51" s="565"/>
      <c r="G51" s="484"/>
      <c r="H51" s="112" t="s">
        <v>225</v>
      </c>
      <c r="I51" s="120" t="s">
        <v>226</v>
      </c>
      <c r="J51" s="115" t="s">
        <v>227</v>
      </c>
      <c r="K51" s="127"/>
      <c r="L51" s="116">
        <v>0</v>
      </c>
      <c r="M51" s="117" t="s">
        <v>152</v>
      </c>
      <c r="N51" s="117" t="s">
        <v>153</v>
      </c>
      <c r="O51" s="118">
        <v>46023</v>
      </c>
      <c r="P51" s="118">
        <v>46387</v>
      </c>
      <c r="Q51" s="117" t="s">
        <v>154</v>
      </c>
      <c r="R51" s="117" t="s">
        <v>154</v>
      </c>
      <c r="S51" s="117" t="s">
        <v>154</v>
      </c>
      <c r="T51" s="117" t="s">
        <v>154</v>
      </c>
      <c r="U51" s="122"/>
    </row>
    <row r="52" spans="1:21" ht="27.6" x14ac:dyDescent="0.3">
      <c r="A52" s="112" t="s">
        <v>209</v>
      </c>
      <c r="B52" s="483"/>
      <c r="C52" s="556" t="s">
        <v>114</v>
      </c>
      <c r="D52" s="557" t="s">
        <v>112</v>
      </c>
      <c r="E52" s="558"/>
      <c r="F52" s="560"/>
      <c r="G52" s="562"/>
      <c r="H52" s="112" t="s">
        <v>228</v>
      </c>
      <c r="I52" s="120" t="s">
        <v>229</v>
      </c>
      <c r="J52" s="115" t="s">
        <v>230</v>
      </c>
      <c r="K52" s="124"/>
      <c r="L52" s="116">
        <v>0</v>
      </c>
      <c r="M52" s="117" t="s">
        <v>152</v>
      </c>
      <c r="N52" s="117" t="s">
        <v>153</v>
      </c>
      <c r="O52" s="118">
        <v>46023</v>
      </c>
      <c r="P52" s="118">
        <v>46387</v>
      </c>
      <c r="Q52" s="117" t="s">
        <v>154</v>
      </c>
      <c r="R52" s="117" t="s">
        <v>154</v>
      </c>
      <c r="S52" s="117" t="s">
        <v>154</v>
      </c>
      <c r="T52" s="117" t="s">
        <v>154</v>
      </c>
      <c r="U52" s="122"/>
    </row>
    <row r="53" spans="1:21" ht="28.2" x14ac:dyDescent="0.3">
      <c r="A53" s="112" t="s">
        <v>209</v>
      </c>
      <c r="B53" s="484"/>
      <c r="C53" s="556"/>
      <c r="D53" s="557"/>
      <c r="E53" s="559"/>
      <c r="F53" s="561"/>
      <c r="G53" s="563"/>
      <c r="H53" s="125" t="s">
        <v>231</v>
      </c>
      <c r="I53" s="114" t="s">
        <v>232</v>
      </c>
      <c r="J53" s="128">
        <v>12</v>
      </c>
      <c r="K53" s="126"/>
      <c r="L53" s="116">
        <v>0</v>
      </c>
      <c r="M53" s="117" t="s">
        <v>152</v>
      </c>
      <c r="N53" s="117" t="s">
        <v>153</v>
      </c>
      <c r="O53" s="118">
        <v>46023</v>
      </c>
      <c r="P53" s="118">
        <v>46387</v>
      </c>
      <c r="Q53" s="117" t="s">
        <v>154</v>
      </c>
      <c r="R53" s="117" t="s">
        <v>154</v>
      </c>
      <c r="S53" s="117" t="s">
        <v>154</v>
      </c>
      <c r="T53" s="117" t="s">
        <v>154</v>
      </c>
      <c r="U53" s="122"/>
    </row>
    <row r="54" spans="1:21" x14ac:dyDescent="0.3">
      <c r="A54" s="129" t="s">
        <v>66</v>
      </c>
      <c r="B54" s="511" t="s">
        <v>66</v>
      </c>
      <c r="C54" s="497" t="s">
        <v>67</v>
      </c>
      <c r="D54" s="488">
        <v>1</v>
      </c>
      <c r="E54" s="488"/>
      <c r="F54" s="488"/>
      <c r="G54" s="488"/>
      <c r="H54" s="464" t="s">
        <v>233</v>
      </c>
      <c r="I54" s="80" t="s">
        <v>234</v>
      </c>
      <c r="J54" s="130">
        <v>1</v>
      </c>
      <c r="K54" s="131"/>
      <c r="L54" s="116">
        <v>0</v>
      </c>
      <c r="M54" s="66" t="s">
        <v>152</v>
      </c>
      <c r="N54" s="124" t="s">
        <v>152</v>
      </c>
      <c r="O54" s="69">
        <v>46126</v>
      </c>
      <c r="P54" s="69">
        <v>46156</v>
      </c>
      <c r="Q54" s="68"/>
      <c r="R54" s="68" t="s">
        <v>154</v>
      </c>
      <c r="S54" s="68"/>
      <c r="T54" s="68"/>
      <c r="U54" s="80"/>
    </row>
    <row r="55" spans="1:21" x14ac:dyDescent="0.3">
      <c r="A55" s="129" t="s">
        <v>66</v>
      </c>
      <c r="B55" s="512"/>
      <c r="C55" s="498"/>
      <c r="D55" s="542"/>
      <c r="E55" s="542"/>
      <c r="F55" s="542"/>
      <c r="G55" s="542"/>
      <c r="H55" s="465"/>
      <c r="I55" s="80" t="s">
        <v>235</v>
      </c>
      <c r="J55" s="130">
        <v>1</v>
      </c>
      <c r="K55" s="131"/>
      <c r="L55" s="116">
        <v>0</v>
      </c>
      <c r="M55" s="66" t="s">
        <v>152</v>
      </c>
      <c r="N55" s="124" t="s">
        <v>152</v>
      </c>
      <c r="O55" s="69">
        <v>46182</v>
      </c>
      <c r="P55" s="69">
        <v>46212</v>
      </c>
      <c r="Q55" s="68"/>
      <c r="R55" s="68"/>
      <c r="S55" s="68" t="s">
        <v>154</v>
      </c>
      <c r="T55" s="68"/>
      <c r="U55" s="80"/>
    </row>
    <row r="56" spans="1:21" x14ac:dyDescent="0.3">
      <c r="A56" s="129" t="s">
        <v>66</v>
      </c>
      <c r="B56" s="512"/>
      <c r="C56" s="498"/>
      <c r="D56" s="542"/>
      <c r="E56" s="542"/>
      <c r="F56" s="542"/>
      <c r="G56" s="542"/>
      <c r="H56" s="465"/>
      <c r="I56" s="80" t="s">
        <v>236</v>
      </c>
      <c r="J56" s="130">
        <v>1</v>
      </c>
      <c r="K56" s="126"/>
      <c r="L56" s="116">
        <v>0</v>
      </c>
      <c r="M56" s="66" t="s">
        <v>152</v>
      </c>
      <c r="N56" s="124" t="s">
        <v>152</v>
      </c>
      <c r="O56" s="69">
        <v>46217</v>
      </c>
      <c r="P56" s="69">
        <v>46247</v>
      </c>
      <c r="Q56" s="68"/>
      <c r="R56" s="68"/>
      <c r="S56" s="68" t="s">
        <v>154</v>
      </c>
      <c r="T56" s="68"/>
      <c r="U56" s="80"/>
    </row>
    <row r="57" spans="1:21" x14ac:dyDescent="0.3">
      <c r="A57" s="129" t="s">
        <v>66</v>
      </c>
      <c r="B57" s="512"/>
      <c r="C57" s="498"/>
      <c r="D57" s="542"/>
      <c r="E57" s="542"/>
      <c r="F57" s="542"/>
      <c r="G57" s="542"/>
      <c r="H57" s="465"/>
      <c r="I57" s="80" t="s">
        <v>237</v>
      </c>
      <c r="J57" s="130">
        <v>1</v>
      </c>
      <c r="K57" s="131"/>
      <c r="L57" s="116">
        <v>0</v>
      </c>
      <c r="M57" s="66" t="s">
        <v>152</v>
      </c>
      <c r="N57" s="124" t="s">
        <v>152</v>
      </c>
      <c r="O57" s="69">
        <v>46237</v>
      </c>
      <c r="P57" s="69">
        <v>46325</v>
      </c>
      <c r="Q57" s="68"/>
      <c r="R57" s="68"/>
      <c r="S57" s="68"/>
      <c r="T57" s="68" t="s">
        <v>154</v>
      </c>
      <c r="U57" s="80"/>
    </row>
    <row r="58" spans="1:21" x14ac:dyDescent="0.3">
      <c r="A58" s="129" t="s">
        <v>66</v>
      </c>
      <c r="B58" s="512"/>
      <c r="C58" s="498"/>
      <c r="D58" s="542"/>
      <c r="E58" s="542"/>
      <c r="F58" s="542"/>
      <c r="G58" s="542"/>
      <c r="H58" s="466"/>
      <c r="I58" s="80" t="s">
        <v>238</v>
      </c>
      <c r="J58" s="130">
        <v>1</v>
      </c>
      <c r="K58" s="131"/>
      <c r="L58" s="133">
        <v>0</v>
      </c>
      <c r="M58" s="66" t="s">
        <v>152</v>
      </c>
      <c r="N58" s="124" t="s">
        <v>152</v>
      </c>
      <c r="O58" s="69">
        <v>46329</v>
      </c>
      <c r="P58" s="69">
        <v>46354</v>
      </c>
      <c r="Q58" s="68"/>
      <c r="R58" s="68"/>
      <c r="S58" s="68"/>
      <c r="T58" s="68" t="s">
        <v>154</v>
      </c>
      <c r="U58" s="80"/>
    </row>
    <row r="59" spans="1:21" x14ac:dyDescent="0.3">
      <c r="A59" s="129" t="s">
        <v>66</v>
      </c>
      <c r="B59" s="512"/>
      <c r="C59" s="498"/>
      <c r="D59" s="542"/>
      <c r="E59" s="542"/>
      <c r="F59" s="542"/>
      <c r="G59" s="542"/>
      <c r="H59" s="464" t="s">
        <v>239</v>
      </c>
      <c r="I59" s="80" t="s">
        <v>240</v>
      </c>
      <c r="J59" s="130">
        <v>11</v>
      </c>
      <c r="K59" s="131"/>
      <c r="L59" s="133">
        <v>0</v>
      </c>
      <c r="M59" s="66" t="s">
        <v>152</v>
      </c>
      <c r="N59" s="124" t="s">
        <v>152</v>
      </c>
      <c r="O59" s="69">
        <v>46055</v>
      </c>
      <c r="P59" s="69">
        <v>46387</v>
      </c>
      <c r="Q59" s="68" t="s">
        <v>154</v>
      </c>
      <c r="R59" s="68" t="s">
        <v>154</v>
      </c>
      <c r="S59" s="68" t="s">
        <v>154</v>
      </c>
      <c r="T59" s="68" t="s">
        <v>154</v>
      </c>
      <c r="U59" s="80"/>
    </row>
    <row r="60" spans="1:21" ht="27.6" x14ac:dyDescent="0.3">
      <c r="A60" s="129" t="s">
        <v>66</v>
      </c>
      <c r="B60" s="512"/>
      <c r="C60" s="498"/>
      <c r="D60" s="542"/>
      <c r="E60" s="542"/>
      <c r="F60" s="542"/>
      <c r="G60" s="542"/>
      <c r="H60" s="554"/>
      <c r="I60" s="80" t="s">
        <v>241</v>
      </c>
      <c r="J60" s="130">
        <v>12</v>
      </c>
      <c r="K60" s="131"/>
      <c r="L60" s="133">
        <v>0</v>
      </c>
      <c r="M60" s="66" t="s">
        <v>152</v>
      </c>
      <c r="N60" s="124" t="s">
        <v>152</v>
      </c>
      <c r="O60" s="69">
        <v>46023</v>
      </c>
      <c r="P60" s="69">
        <v>46387</v>
      </c>
      <c r="Q60" s="68" t="s">
        <v>154</v>
      </c>
      <c r="R60" s="68" t="s">
        <v>154</v>
      </c>
      <c r="S60" s="68" t="s">
        <v>154</v>
      </c>
      <c r="T60" s="68" t="s">
        <v>154</v>
      </c>
      <c r="U60" s="80" t="s">
        <v>242</v>
      </c>
    </row>
    <row r="61" spans="1:21" ht="27.6" x14ac:dyDescent="0.3">
      <c r="A61" s="129" t="s">
        <v>66</v>
      </c>
      <c r="B61" s="512"/>
      <c r="C61" s="498"/>
      <c r="D61" s="542"/>
      <c r="E61" s="542"/>
      <c r="F61" s="542"/>
      <c r="G61" s="542"/>
      <c r="H61" s="554"/>
      <c r="I61" s="80" t="s">
        <v>243</v>
      </c>
      <c r="J61" s="130">
        <v>12</v>
      </c>
      <c r="K61" s="131"/>
      <c r="L61" s="133">
        <v>0</v>
      </c>
      <c r="M61" s="66" t="s">
        <v>152</v>
      </c>
      <c r="N61" s="124" t="s">
        <v>152</v>
      </c>
      <c r="O61" s="69">
        <v>46023</v>
      </c>
      <c r="P61" s="69">
        <v>46387</v>
      </c>
      <c r="Q61" s="68" t="s">
        <v>154</v>
      </c>
      <c r="R61" s="68" t="s">
        <v>154</v>
      </c>
      <c r="S61" s="68" t="s">
        <v>154</v>
      </c>
      <c r="T61" s="68" t="s">
        <v>154</v>
      </c>
      <c r="U61" s="80" t="s">
        <v>242</v>
      </c>
    </row>
    <row r="62" spans="1:21" x14ac:dyDescent="0.3">
      <c r="A62" s="129" t="s">
        <v>66</v>
      </c>
      <c r="B62" s="512"/>
      <c r="C62" s="498"/>
      <c r="D62" s="542"/>
      <c r="E62" s="542"/>
      <c r="F62" s="542"/>
      <c r="G62" s="542"/>
      <c r="H62" s="554"/>
      <c r="I62" s="134" t="s">
        <v>244</v>
      </c>
      <c r="J62" s="130">
        <v>1</v>
      </c>
      <c r="K62" s="131"/>
      <c r="L62" s="133">
        <v>0</v>
      </c>
      <c r="M62" s="66" t="s">
        <v>152</v>
      </c>
      <c r="N62" s="124" t="s">
        <v>152</v>
      </c>
      <c r="O62" s="69">
        <v>46204</v>
      </c>
      <c r="P62" s="69">
        <v>46234</v>
      </c>
      <c r="Q62" s="68"/>
      <c r="R62" s="68" t="s">
        <v>154</v>
      </c>
      <c r="S62" s="68"/>
      <c r="T62" s="68"/>
      <c r="U62" s="80" t="s">
        <v>245</v>
      </c>
    </row>
    <row r="63" spans="1:21" ht="27.6" x14ac:dyDescent="0.3">
      <c r="A63" s="129" t="s">
        <v>66</v>
      </c>
      <c r="B63" s="512"/>
      <c r="C63" s="498"/>
      <c r="D63" s="542"/>
      <c r="E63" s="542"/>
      <c r="F63" s="542"/>
      <c r="G63" s="542"/>
      <c r="H63" s="554"/>
      <c r="I63" s="80" t="s">
        <v>246</v>
      </c>
      <c r="J63" s="130">
        <v>1</v>
      </c>
      <c r="K63" s="131"/>
      <c r="L63" s="133">
        <v>0</v>
      </c>
      <c r="M63" s="66" t="s">
        <v>152</v>
      </c>
      <c r="N63" s="124" t="s">
        <v>152</v>
      </c>
      <c r="O63" s="69">
        <v>46083</v>
      </c>
      <c r="P63" s="69">
        <v>46112</v>
      </c>
      <c r="Q63" s="68" t="s">
        <v>154</v>
      </c>
      <c r="R63" s="68"/>
      <c r="S63" s="68"/>
      <c r="T63" s="68" t="s">
        <v>154</v>
      </c>
      <c r="U63" s="80" t="s">
        <v>242</v>
      </c>
    </row>
    <row r="64" spans="1:21" ht="27.6" x14ac:dyDescent="0.3">
      <c r="A64" s="129" t="s">
        <v>66</v>
      </c>
      <c r="B64" s="512"/>
      <c r="C64" s="498"/>
      <c r="D64" s="542"/>
      <c r="E64" s="542"/>
      <c r="F64" s="542"/>
      <c r="G64" s="542"/>
      <c r="H64" s="554"/>
      <c r="I64" s="80" t="s">
        <v>247</v>
      </c>
      <c r="J64" s="130">
        <v>4</v>
      </c>
      <c r="K64" s="131"/>
      <c r="L64" s="133">
        <v>0</v>
      </c>
      <c r="M64" s="66" t="s">
        <v>152</v>
      </c>
      <c r="N64" s="124" t="s">
        <v>152</v>
      </c>
      <c r="O64" s="69">
        <v>46023</v>
      </c>
      <c r="P64" s="69">
        <v>46387</v>
      </c>
      <c r="Q64" s="68" t="s">
        <v>154</v>
      </c>
      <c r="R64" s="68" t="s">
        <v>154</v>
      </c>
      <c r="S64" s="68" t="s">
        <v>154</v>
      </c>
      <c r="T64" s="68" t="s">
        <v>154</v>
      </c>
      <c r="U64" s="80" t="s">
        <v>248</v>
      </c>
    </row>
    <row r="65" spans="1:21" x14ac:dyDescent="0.3">
      <c r="A65" s="129" t="s">
        <v>66</v>
      </c>
      <c r="B65" s="512"/>
      <c r="C65" s="498"/>
      <c r="D65" s="542"/>
      <c r="E65" s="542"/>
      <c r="F65" s="542"/>
      <c r="G65" s="542"/>
      <c r="H65" s="555"/>
      <c r="I65" s="80" t="s">
        <v>249</v>
      </c>
      <c r="J65" s="130">
        <v>1</v>
      </c>
      <c r="K65" s="131"/>
      <c r="L65" s="133">
        <v>0</v>
      </c>
      <c r="M65" s="66" t="s">
        <v>152</v>
      </c>
      <c r="N65" s="124" t="s">
        <v>152</v>
      </c>
      <c r="O65" s="69">
        <v>46266</v>
      </c>
      <c r="P65" s="69">
        <v>46295</v>
      </c>
      <c r="Q65" s="68"/>
      <c r="R65" s="68"/>
      <c r="S65" s="68" t="s">
        <v>154</v>
      </c>
      <c r="T65" s="68"/>
      <c r="U65" s="80" t="s">
        <v>245</v>
      </c>
    </row>
    <row r="66" spans="1:21" ht="27.6" x14ac:dyDescent="0.3">
      <c r="A66" s="129" t="s">
        <v>66</v>
      </c>
      <c r="B66" s="512"/>
      <c r="C66" s="498"/>
      <c r="D66" s="542"/>
      <c r="E66" s="542"/>
      <c r="F66" s="542"/>
      <c r="G66" s="542"/>
      <c r="H66" s="464" t="s">
        <v>250</v>
      </c>
      <c r="I66" s="80" t="s">
        <v>251</v>
      </c>
      <c r="J66" s="130">
        <v>4</v>
      </c>
      <c r="K66" s="131"/>
      <c r="L66" s="133">
        <v>0</v>
      </c>
      <c r="M66" s="66" t="s">
        <v>152</v>
      </c>
      <c r="N66" s="124" t="s">
        <v>152</v>
      </c>
      <c r="O66" s="69">
        <v>46023</v>
      </c>
      <c r="P66" s="69">
        <v>46387</v>
      </c>
      <c r="Q66" s="68" t="s">
        <v>154</v>
      </c>
      <c r="R66" s="68" t="s">
        <v>154</v>
      </c>
      <c r="S66" s="68" t="s">
        <v>154</v>
      </c>
      <c r="T66" s="68" t="s">
        <v>154</v>
      </c>
      <c r="U66" s="80" t="s">
        <v>248</v>
      </c>
    </row>
    <row r="67" spans="1:21" ht="27.6" x14ac:dyDescent="0.3">
      <c r="A67" s="129" t="s">
        <v>66</v>
      </c>
      <c r="B67" s="512"/>
      <c r="C67" s="498"/>
      <c r="D67" s="542"/>
      <c r="E67" s="542"/>
      <c r="F67" s="542"/>
      <c r="G67" s="542"/>
      <c r="H67" s="465"/>
      <c r="I67" s="80" t="s">
        <v>252</v>
      </c>
      <c r="J67" s="130">
        <v>4</v>
      </c>
      <c r="K67" s="131"/>
      <c r="L67" s="133">
        <v>0</v>
      </c>
      <c r="M67" s="66" t="s">
        <v>152</v>
      </c>
      <c r="N67" s="124" t="s">
        <v>152</v>
      </c>
      <c r="O67" s="69">
        <v>46023</v>
      </c>
      <c r="P67" s="69">
        <v>46387</v>
      </c>
      <c r="Q67" s="68" t="s">
        <v>154</v>
      </c>
      <c r="R67" s="68" t="s">
        <v>154</v>
      </c>
      <c r="S67" s="68" t="s">
        <v>154</v>
      </c>
      <c r="T67" s="68" t="s">
        <v>154</v>
      </c>
      <c r="U67" s="80" t="s">
        <v>248</v>
      </c>
    </row>
    <row r="68" spans="1:21" ht="27.6" x14ac:dyDescent="0.3">
      <c r="A68" s="129" t="s">
        <v>66</v>
      </c>
      <c r="B68" s="512"/>
      <c r="C68" s="498"/>
      <c r="D68" s="542"/>
      <c r="E68" s="542"/>
      <c r="F68" s="542"/>
      <c r="G68" s="542"/>
      <c r="H68" s="465"/>
      <c r="I68" s="80" t="s">
        <v>253</v>
      </c>
      <c r="J68" s="135">
        <v>12</v>
      </c>
      <c r="K68" s="131"/>
      <c r="L68" s="133">
        <v>0</v>
      </c>
      <c r="M68" s="66" t="s">
        <v>152</v>
      </c>
      <c r="N68" s="124" t="s">
        <v>152</v>
      </c>
      <c r="O68" s="69">
        <v>46023</v>
      </c>
      <c r="P68" s="69">
        <v>46387</v>
      </c>
      <c r="Q68" s="68" t="s">
        <v>154</v>
      </c>
      <c r="R68" s="68" t="s">
        <v>154</v>
      </c>
      <c r="S68" s="68" t="s">
        <v>154</v>
      </c>
      <c r="T68" s="68" t="s">
        <v>154</v>
      </c>
      <c r="U68" s="80" t="s">
        <v>242</v>
      </c>
    </row>
    <row r="69" spans="1:21" ht="27.6" x14ac:dyDescent="0.3">
      <c r="A69" s="129" t="s">
        <v>66</v>
      </c>
      <c r="B69" s="512"/>
      <c r="C69" s="498"/>
      <c r="D69" s="542"/>
      <c r="E69" s="542"/>
      <c r="F69" s="542"/>
      <c r="G69" s="542"/>
      <c r="H69" s="465"/>
      <c r="I69" s="134" t="s">
        <v>254</v>
      </c>
      <c r="J69" s="135">
        <v>12</v>
      </c>
      <c r="K69" s="131"/>
      <c r="L69" s="133">
        <v>0</v>
      </c>
      <c r="M69" s="66" t="s">
        <v>152</v>
      </c>
      <c r="N69" s="124" t="s">
        <v>152</v>
      </c>
      <c r="O69" s="69">
        <v>46023</v>
      </c>
      <c r="P69" s="69">
        <v>46387</v>
      </c>
      <c r="Q69" s="68" t="s">
        <v>154</v>
      </c>
      <c r="R69" s="68" t="s">
        <v>154</v>
      </c>
      <c r="S69" s="68" t="s">
        <v>154</v>
      </c>
      <c r="T69" s="68" t="s">
        <v>154</v>
      </c>
      <c r="U69" s="80" t="s">
        <v>242</v>
      </c>
    </row>
    <row r="70" spans="1:21" ht="27.6" x14ac:dyDescent="0.3">
      <c r="A70" s="129" t="s">
        <v>66</v>
      </c>
      <c r="B70" s="512"/>
      <c r="C70" s="498"/>
      <c r="D70" s="542"/>
      <c r="E70" s="542"/>
      <c r="F70" s="542"/>
      <c r="G70" s="542"/>
      <c r="H70" s="465"/>
      <c r="I70" s="80" t="s">
        <v>255</v>
      </c>
      <c r="J70" s="130">
        <v>12</v>
      </c>
      <c r="K70" s="131"/>
      <c r="L70" s="133">
        <v>0</v>
      </c>
      <c r="M70" s="66" t="s">
        <v>152</v>
      </c>
      <c r="N70" s="124" t="s">
        <v>152</v>
      </c>
      <c r="O70" s="69">
        <v>46023</v>
      </c>
      <c r="P70" s="69">
        <v>46387</v>
      </c>
      <c r="Q70" s="68" t="s">
        <v>154</v>
      </c>
      <c r="R70" s="68" t="s">
        <v>154</v>
      </c>
      <c r="S70" s="68" t="s">
        <v>154</v>
      </c>
      <c r="T70" s="68" t="s">
        <v>154</v>
      </c>
      <c r="U70" s="80" t="s">
        <v>242</v>
      </c>
    </row>
    <row r="71" spans="1:21" ht="27.6" x14ac:dyDescent="0.3">
      <c r="A71" s="129" t="s">
        <v>66</v>
      </c>
      <c r="B71" s="512"/>
      <c r="C71" s="498"/>
      <c r="D71" s="542"/>
      <c r="E71" s="542"/>
      <c r="F71" s="542"/>
      <c r="G71" s="542"/>
      <c r="H71" s="465"/>
      <c r="I71" s="80" t="s">
        <v>256</v>
      </c>
      <c r="J71" s="135">
        <v>3</v>
      </c>
      <c r="K71" s="131"/>
      <c r="L71" s="133">
        <v>0</v>
      </c>
      <c r="M71" s="66" t="s">
        <v>152</v>
      </c>
      <c r="N71" s="124" t="s">
        <v>152</v>
      </c>
      <c r="O71" s="69">
        <v>46023</v>
      </c>
      <c r="P71" s="69">
        <v>46387</v>
      </c>
      <c r="Q71" s="68"/>
      <c r="R71" s="68" t="s">
        <v>154</v>
      </c>
      <c r="S71" s="68" t="s">
        <v>154</v>
      </c>
      <c r="T71" s="68" t="s">
        <v>154</v>
      </c>
      <c r="U71" s="80" t="s">
        <v>257</v>
      </c>
    </row>
    <row r="72" spans="1:21" ht="27.6" x14ac:dyDescent="0.3">
      <c r="A72" s="129" t="s">
        <v>66</v>
      </c>
      <c r="B72" s="512"/>
      <c r="C72" s="498"/>
      <c r="D72" s="542"/>
      <c r="E72" s="542"/>
      <c r="F72" s="542"/>
      <c r="G72" s="542"/>
      <c r="H72" s="465"/>
      <c r="I72" s="80" t="s">
        <v>258</v>
      </c>
      <c r="J72" s="136">
        <v>1</v>
      </c>
      <c r="K72" s="131"/>
      <c r="L72" s="133">
        <v>0</v>
      </c>
      <c r="M72" s="66" t="s">
        <v>152</v>
      </c>
      <c r="N72" s="124" t="s">
        <v>152</v>
      </c>
      <c r="O72" s="137">
        <v>46143</v>
      </c>
      <c r="P72" s="137">
        <v>46173</v>
      </c>
      <c r="Q72" s="131"/>
      <c r="R72" s="131" t="s">
        <v>154</v>
      </c>
      <c r="S72" s="131"/>
      <c r="T72" s="131"/>
      <c r="U72" s="80" t="s">
        <v>259</v>
      </c>
    </row>
    <row r="73" spans="1:21" ht="27.6" x14ac:dyDescent="0.3">
      <c r="A73" s="129" t="s">
        <v>66</v>
      </c>
      <c r="B73" s="512"/>
      <c r="C73" s="498"/>
      <c r="D73" s="542"/>
      <c r="E73" s="542"/>
      <c r="F73" s="542"/>
      <c r="G73" s="542"/>
      <c r="H73" s="465"/>
      <c r="I73" s="80" t="s">
        <v>260</v>
      </c>
      <c r="J73" s="136">
        <v>1</v>
      </c>
      <c r="K73" s="131"/>
      <c r="L73" s="133">
        <v>0</v>
      </c>
      <c r="M73" s="66" t="s">
        <v>152</v>
      </c>
      <c r="N73" s="124" t="s">
        <v>152</v>
      </c>
      <c r="O73" s="137">
        <v>46082</v>
      </c>
      <c r="P73" s="137">
        <v>46112</v>
      </c>
      <c r="Q73" s="131" t="s">
        <v>154</v>
      </c>
      <c r="R73" s="131"/>
      <c r="S73" s="131"/>
      <c r="T73" s="131"/>
      <c r="U73" s="80" t="s">
        <v>261</v>
      </c>
    </row>
    <row r="74" spans="1:21" ht="27.6" x14ac:dyDescent="0.3">
      <c r="A74" s="129" t="s">
        <v>66</v>
      </c>
      <c r="B74" s="512"/>
      <c r="C74" s="498"/>
      <c r="D74" s="542"/>
      <c r="E74" s="542"/>
      <c r="F74" s="542"/>
      <c r="G74" s="542"/>
      <c r="H74" s="465"/>
      <c r="I74" s="80" t="s">
        <v>262</v>
      </c>
      <c r="J74" s="136">
        <v>1</v>
      </c>
      <c r="K74" s="131"/>
      <c r="L74" s="133">
        <v>0</v>
      </c>
      <c r="M74" s="66" t="s">
        <v>152</v>
      </c>
      <c r="N74" s="124" t="s">
        <v>152</v>
      </c>
      <c r="O74" s="137">
        <v>46143</v>
      </c>
      <c r="P74" s="137">
        <v>46173</v>
      </c>
      <c r="Q74" s="131"/>
      <c r="R74" s="131" t="s">
        <v>154</v>
      </c>
      <c r="S74" s="131"/>
      <c r="T74" s="131"/>
      <c r="U74" s="80" t="s">
        <v>259</v>
      </c>
    </row>
    <row r="75" spans="1:21" ht="27.6" x14ac:dyDescent="0.3">
      <c r="A75" s="129" t="s">
        <v>66</v>
      </c>
      <c r="B75" s="512"/>
      <c r="C75" s="498"/>
      <c r="D75" s="542"/>
      <c r="E75" s="542"/>
      <c r="F75" s="542"/>
      <c r="G75" s="542"/>
      <c r="H75" s="465"/>
      <c r="I75" s="80" t="s">
        <v>263</v>
      </c>
      <c r="J75" s="136">
        <v>6</v>
      </c>
      <c r="K75" s="131"/>
      <c r="L75" s="133">
        <v>0</v>
      </c>
      <c r="M75" s="66" t="s">
        <v>152</v>
      </c>
      <c r="N75" s="124" t="s">
        <v>152</v>
      </c>
      <c r="O75" s="137">
        <v>46023</v>
      </c>
      <c r="P75" s="137">
        <v>46387</v>
      </c>
      <c r="Q75" s="131" t="s">
        <v>154</v>
      </c>
      <c r="R75" s="131" t="s">
        <v>154</v>
      </c>
      <c r="S75" s="131" t="s">
        <v>154</v>
      </c>
      <c r="T75" s="131" t="s">
        <v>154</v>
      </c>
      <c r="U75" s="80" t="s">
        <v>264</v>
      </c>
    </row>
    <row r="76" spans="1:21" ht="27.6" x14ac:dyDescent="0.3">
      <c r="A76" s="129" t="s">
        <v>66</v>
      </c>
      <c r="B76" s="512"/>
      <c r="C76" s="498"/>
      <c r="D76" s="542"/>
      <c r="E76" s="542"/>
      <c r="F76" s="542"/>
      <c r="G76" s="542"/>
      <c r="H76" s="465"/>
      <c r="I76" s="80" t="s">
        <v>265</v>
      </c>
      <c r="J76" s="136">
        <v>12</v>
      </c>
      <c r="K76" s="131"/>
      <c r="L76" s="133">
        <v>0</v>
      </c>
      <c r="M76" s="66" t="s">
        <v>152</v>
      </c>
      <c r="N76" s="124" t="s">
        <v>152</v>
      </c>
      <c r="O76" s="137">
        <v>46023</v>
      </c>
      <c r="P76" s="137">
        <v>46387</v>
      </c>
      <c r="Q76" s="131" t="s">
        <v>154</v>
      </c>
      <c r="R76" s="131" t="s">
        <v>154</v>
      </c>
      <c r="S76" s="131" t="s">
        <v>154</v>
      </c>
      <c r="T76" s="131" t="s">
        <v>154</v>
      </c>
      <c r="U76" s="80" t="s">
        <v>242</v>
      </c>
    </row>
    <row r="77" spans="1:21" ht="27.6" x14ac:dyDescent="0.3">
      <c r="A77" s="129" t="s">
        <v>66</v>
      </c>
      <c r="B77" s="512"/>
      <c r="C77" s="498"/>
      <c r="D77" s="542"/>
      <c r="E77" s="542"/>
      <c r="F77" s="542"/>
      <c r="G77" s="542"/>
      <c r="H77" s="465"/>
      <c r="I77" s="80" t="s">
        <v>266</v>
      </c>
      <c r="J77" s="136">
        <v>12</v>
      </c>
      <c r="K77" s="131"/>
      <c r="L77" s="133">
        <v>0</v>
      </c>
      <c r="M77" s="66" t="s">
        <v>152</v>
      </c>
      <c r="N77" s="124" t="s">
        <v>152</v>
      </c>
      <c r="O77" s="137">
        <v>46023</v>
      </c>
      <c r="P77" s="137">
        <v>46387</v>
      </c>
      <c r="Q77" s="131" t="s">
        <v>154</v>
      </c>
      <c r="R77" s="131" t="s">
        <v>154</v>
      </c>
      <c r="S77" s="131" t="s">
        <v>154</v>
      </c>
      <c r="T77" s="131" t="s">
        <v>154</v>
      </c>
      <c r="U77" s="80" t="s">
        <v>242</v>
      </c>
    </row>
    <row r="78" spans="1:21" ht="27.6" x14ac:dyDescent="0.3">
      <c r="A78" s="129" t="s">
        <v>66</v>
      </c>
      <c r="B78" s="512"/>
      <c r="C78" s="498"/>
      <c r="D78" s="542"/>
      <c r="E78" s="542"/>
      <c r="F78" s="542"/>
      <c r="G78" s="542"/>
      <c r="H78" s="465"/>
      <c r="I78" s="80" t="s">
        <v>267</v>
      </c>
      <c r="J78" s="136">
        <v>12</v>
      </c>
      <c r="K78" s="131"/>
      <c r="L78" s="133">
        <v>0</v>
      </c>
      <c r="M78" s="66" t="s">
        <v>152</v>
      </c>
      <c r="N78" s="124" t="s">
        <v>152</v>
      </c>
      <c r="O78" s="137">
        <v>46023</v>
      </c>
      <c r="P78" s="137">
        <v>46387</v>
      </c>
      <c r="Q78" s="131" t="s">
        <v>154</v>
      </c>
      <c r="R78" s="131" t="s">
        <v>154</v>
      </c>
      <c r="S78" s="131" t="s">
        <v>154</v>
      </c>
      <c r="T78" s="131" t="s">
        <v>154</v>
      </c>
      <c r="U78" s="80" t="s">
        <v>242</v>
      </c>
    </row>
    <row r="79" spans="1:21" x14ac:dyDescent="0.3">
      <c r="A79" s="129" t="s">
        <v>66</v>
      </c>
      <c r="B79" s="512"/>
      <c r="C79" s="498"/>
      <c r="D79" s="542"/>
      <c r="E79" s="542"/>
      <c r="F79" s="542"/>
      <c r="G79" s="542"/>
      <c r="H79" s="466"/>
      <c r="I79" s="80" t="s">
        <v>268</v>
      </c>
      <c r="J79" s="136">
        <v>1</v>
      </c>
      <c r="K79" s="131"/>
      <c r="L79" s="133">
        <v>0</v>
      </c>
      <c r="M79" s="66" t="s">
        <v>152</v>
      </c>
      <c r="N79" s="124" t="s">
        <v>152</v>
      </c>
      <c r="O79" s="137">
        <v>46082</v>
      </c>
      <c r="P79" s="137">
        <v>46112</v>
      </c>
      <c r="Q79" s="131" t="s">
        <v>154</v>
      </c>
      <c r="R79" s="131"/>
      <c r="S79" s="131"/>
      <c r="T79" s="131"/>
      <c r="U79" s="138"/>
    </row>
    <row r="80" spans="1:21" ht="27.6" x14ac:dyDescent="0.3">
      <c r="A80" s="129" t="s">
        <v>66</v>
      </c>
      <c r="B80" s="512"/>
      <c r="C80" s="498"/>
      <c r="D80" s="542"/>
      <c r="E80" s="542"/>
      <c r="F80" s="542"/>
      <c r="G80" s="542"/>
      <c r="H80" s="139" t="s">
        <v>269</v>
      </c>
      <c r="I80" s="80" t="s">
        <v>270</v>
      </c>
      <c r="J80" s="135">
        <v>2</v>
      </c>
      <c r="K80" s="131"/>
      <c r="L80" s="133">
        <v>0</v>
      </c>
      <c r="M80" s="66" t="s">
        <v>152</v>
      </c>
      <c r="N80" s="124" t="s">
        <v>152</v>
      </c>
      <c r="O80" s="137">
        <v>46023</v>
      </c>
      <c r="P80" s="137">
        <v>46387</v>
      </c>
      <c r="Q80" s="131" t="s">
        <v>154</v>
      </c>
      <c r="R80" s="131"/>
      <c r="S80" s="131" t="s">
        <v>154</v>
      </c>
      <c r="T80" s="131"/>
      <c r="U80" s="80" t="s">
        <v>271</v>
      </c>
    </row>
    <row r="81" spans="1:21" ht="27.6" x14ac:dyDescent="0.3">
      <c r="A81" s="129" t="s">
        <v>66</v>
      </c>
      <c r="B81" s="512"/>
      <c r="C81" s="498"/>
      <c r="D81" s="542"/>
      <c r="E81" s="542"/>
      <c r="F81" s="542"/>
      <c r="G81" s="542"/>
      <c r="H81" s="464" t="s">
        <v>272</v>
      </c>
      <c r="I81" s="80" t="s">
        <v>273</v>
      </c>
      <c r="J81" s="135">
        <v>3</v>
      </c>
      <c r="K81" s="131"/>
      <c r="L81" s="133">
        <v>0</v>
      </c>
      <c r="M81" s="131" t="s">
        <v>152</v>
      </c>
      <c r="N81" s="131" t="s">
        <v>152</v>
      </c>
      <c r="O81" s="137">
        <v>46023</v>
      </c>
      <c r="P81" s="137">
        <v>46387</v>
      </c>
      <c r="Q81" s="131"/>
      <c r="R81" s="131" t="s">
        <v>154</v>
      </c>
      <c r="S81" s="131" t="s">
        <v>154</v>
      </c>
      <c r="T81" s="131" t="s">
        <v>154</v>
      </c>
      <c r="U81" s="80" t="s">
        <v>274</v>
      </c>
    </row>
    <row r="82" spans="1:21" ht="27.6" x14ac:dyDescent="0.3">
      <c r="A82" s="129" t="s">
        <v>66</v>
      </c>
      <c r="B82" s="512"/>
      <c r="C82" s="498"/>
      <c r="D82" s="542"/>
      <c r="E82" s="542"/>
      <c r="F82" s="542"/>
      <c r="G82" s="542"/>
      <c r="H82" s="465"/>
      <c r="I82" s="80" t="s">
        <v>275</v>
      </c>
      <c r="J82" s="135">
        <v>4</v>
      </c>
      <c r="K82" s="131"/>
      <c r="L82" s="133">
        <v>0</v>
      </c>
      <c r="M82" s="131" t="s">
        <v>152</v>
      </c>
      <c r="N82" s="131" t="s">
        <v>152</v>
      </c>
      <c r="O82" s="137">
        <v>46023</v>
      </c>
      <c r="P82" s="137">
        <v>46387</v>
      </c>
      <c r="Q82" s="131" t="s">
        <v>154</v>
      </c>
      <c r="R82" s="131" t="s">
        <v>154</v>
      </c>
      <c r="S82" s="131" t="s">
        <v>154</v>
      </c>
      <c r="T82" s="131" t="s">
        <v>154</v>
      </c>
      <c r="U82" s="80" t="s">
        <v>248</v>
      </c>
    </row>
    <row r="83" spans="1:21" ht="27.6" x14ac:dyDescent="0.3">
      <c r="A83" s="129" t="s">
        <v>66</v>
      </c>
      <c r="B83" s="512"/>
      <c r="C83" s="498"/>
      <c r="D83" s="542"/>
      <c r="E83" s="542"/>
      <c r="F83" s="542"/>
      <c r="G83" s="542"/>
      <c r="H83" s="465"/>
      <c r="I83" s="80" t="s">
        <v>276</v>
      </c>
      <c r="J83" s="135">
        <v>4</v>
      </c>
      <c r="K83" s="131"/>
      <c r="L83" s="133">
        <v>0</v>
      </c>
      <c r="M83" s="66" t="s">
        <v>152</v>
      </c>
      <c r="N83" s="124" t="s">
        <v>152</v>
      </c>
      <c r="O83" s="137">
        <v>46023</v>
      </c>
      <c r="P83" s="137">
        <v>46387</v>
      </c>
      <c r="Q83" s="131" t="s">
        <v>154</v>
      </c>
      <c r="R83" s="131" t="s">
        <v>154</v>
      </c>
      <c r="S83" s="131" t="s">
        <v>154</v>
      </c>
      <c r="T83" s="131" t="s">
        <v>154</v>
      </c>
      <c r="U83" s="80" t="s">
        <v>248</v>
      </c>
    </row>
    <row r="84" spans="1:21" ht="27.6" x14ac:dyDescent="0.3">
      <c r="A84" s="129" t="s">
        <v>66</v>
      </c>
      <c r="B84" s="512"/>
      <c r="C84" s="498"/>
      <c r="D84" s="542"/>
      <c r="E84" s="542"/>
      <c r="F84" s="542"/>
      <c r="G84" s="542"/>
      <c r="H84" s="132" t="s">
        <v>277</v>
      </c>
      <c r="I84" s="80" t="s">
        <v>278</v>
      </c>
      <c r="J84" s="135">
        <v>4</v>
      </c>
      <c r="K84" s="131"/>
      <c r="L84" s="133">
        <v>0</v>
      </c>
      <c r="M84" s="66" t="s">
        <v>152</v>
      </c>
      <c r="N84" s="124" t="s">
        <v>152</v>
      </c>
      <c r="O84" s="137">
        <v>46023</v>
      </c>
      <c r="P84" s="137">
        <v>46387</v>
      </c>
      <c r="Q84" s="131" t="s">
        <v>154</v>
      </c>
      <c r="R84" s="131" t="s">
        <v>154</v>
      </c>
      <c r="S84" s="131" t="s">
        <v>154</v>
      </c>
      <c r="T84" s="131" t="s">
        <v>154</v>
      </c>
      <c r="U84" s="80" t="s">
        <v>248</v>
      </c>
    </row>
    <row r="85" spans="1:21" x14ac:dyDescent="0.3">
      <c r="A85" s="129" t="s">
        <v>66</v>
      </c>
      <c r="B85" s="512"/>
      <c r="C85" s="498"/>
      <c r="D85" s="542"/>
      <c r="E85" s="542"/>
      <c r="F85" s="542"/>
      <c r="G85" s="542"/>
      <c r="H85" s="139" t="s">
        <v>279</v>
      </c>
      <c r="I85" s="80" t="s">
        <v>280</v>
      </c>
      <c r="J85" s="135">
        <v>4</v>
      </c>
      <c r="K85" s="131"/>
      <c r="L85" s="133">
        <v>0</v>
      </c>
      <c r="M85" s="131" t="s">
        <v>152</v>
      </c>
      <c r="N85" s="131" t="s">
        <v>152</v>
      </c>
      <c r="O85" s="137">
        <v>46023</v>
      </c>
      <c r="P85" s="137">
        <v>46387</v>
      </c>
      <c r="Q85" s="131" t="s">
        <v>154</v>
      </c>
      <c r="R85" s="131" t="s">
        <v>154</v>
      </c>
      <c r="S85" s="131" t="s">
        <v>154</v>
      </c>
      <c r="T85" s="131" t="s">
        <v>154</v>
      </c>
      <c r="U85" s="80" t="s">
        <v>281</v>
      </c>
    </row>
    <row r="86" spans="1:21" ht="27.6" x14ac:dyDescent="0.3">
      <c r="A86" s="129" t="s">
        <v>66</v>
      </c>
      <c r="B86" s="512"/>
      <c r="C86" s="498"/>
      <c r="D86" s="542"/>
      <c r="E86" s="542"/>
      <c r="F86" s="542"/>
      <c r="G86" s="542"/>
      <c r="H86" s="464" t="s">
        <v>282</v>
      </c>
      <c r="I86" s="80" t="s">
        <v>283</v>
      </c>
      <c r="J86" s="135">
        <v>4</v>
      </c>
      <c r="K86" s="131"/>
      <c r="L86" s="133">
        <v>0</v>
      </c>
      <c r="M86" s="66" t="s">
        <v>152</v>
      </c>
      <c r="N86" s="124" t="s">
        <v>152</v>
      </c>
      <c r="O86" s="137">
        <v>46023</v>
      </c>
      <c r="P86" s="137">
        <v>46387</v>
      </c>
      <c r="Q86" s="131" t="s">
        <v>154</v>
      </c>
      <c r="R86" s="131" t="s">
        <v>154</v>
      </c>
      <c r="S86" s="131" t="s">
        <v>154</v>
      </c>
      <c r="T86" s="131" t="s">
        <v>154</v>
      </c>
      <c r="U86" s="80" t="s">
        <v>248</v>
      </c>
    </row>
    <row r="87" spans="1:21" x14ac:dyDescent="0.3">
      <c r="A87" s="129" t="s">
        <v>66</v>
      </c>
      <c r="B87" s="512"/>
      <c r="C87" s="498"/>
      <c r="D87" s="542"/>
      <c r="E87" s="542"/>
      <c r="F87" s="542"/>
      <c r="G87" s="542"/>
      <c r="H87" s="465"/>
      <c r="I87" s="80" t="s">
        <v>284</v>
      </c>
      <c r="J87" s="130">
        <v>1</v>
      </c>
      <c r="K87" s="131"/>
      <c r="L87" s="133">
        <v>0</v>
      </c>
      <c r="M87" s="66" t="s">
        <v>152</v>
      </c>
      <c r="N87" s="124" t="s">
        <v>152</v>
      </c>
      <c r="O87" s="69">
        <v>46054</v>
      </c>
      <c r="P87" s="69">
        <v>46081</v>
      </c>
      <c r="Q87" s="68" t="s">
        <v>154</v>
      </c>
      <c r="R87" s="68"/>
      <c r="S87" s="68"/>
      <c r="T87" s="131"/>
      <c r="U87" s="80"/>
    </row>
    <row r="88" spans="1:21" ht="27.6" x14ac:dyDescent="0.3">
      <c r="A88" s="129" t="s">
        <v>66</v>
      </c>
      <c r="B88" s="512"/>
      <c r="C88" s="498"/>
      <c r="D88" s="542"/>
      <c r="E88" s="542"/>
      <c r="F88" s="542"/>
      <c r="G88" s="542"/>
      <c r="H88" s="465"/>
      <c r="I88" s="80" t="s">
        <v>285</v>
      </c>
      <c r="J88" s="135">
        <v>2</v>
      </c>
      <c r="K88" s="131"/>
      <c r="L88" s="133">
        <v>0</v>
      </c>
      <c r="M88" s="66" t="s">
        <v>152</v>
      </c>
      <c r="N88" s="124" t="s">
        <v>152</v>
      </c>
      <c r="O88" s="137">
        <v>46023</v>
      </c>
      <c r="P88" s="137">
        <v>46387</v>
      </c>
      <c r="Q88" s="131"/>
      <c r="R88" s="131"/>
      <c r="S88" s="131" t="s">
        <v>154</v>
      </c>
      <c r="T88" s="131"/>
      <c r="U88" s="80" t="s">
        <v>271</v>
      </c>
    </row>
    <row r="89" spans="1:21" ht="27.6" x14ac:dyDescent="0.3">
      <c r="A89" s="129" t="s">
        <v>66</v>
      </c>
      <c r="B89" s="512"/>
      <c r="C89" s="498"/>
      <c r="D89" s="542"/>
      <c r="E89" s="542"/>
      <c r="F89" s="542"/>
      <c r="G89" s="542"/>
      <c r="H89" s="465"/>
      <c r="I89" s="80" t="s">
        <v>286</v>
      </c>
      <c r="J89" s="135">
        <v>2</v>
      </c>
      <c r="K89" s="131"/>
      <c r="L89" s="133">
        <v>0</v>
      </c>
      <c r="M89" s="66" t="s">
        <v>152</v>
      </c>
      <c r="N89" s="124" t="s">
        <v>152</v>
      </c>
      <c r="O89" s="137">
        <v>46023</v>
      </c>
      <c r="P89" s="137">
        <v>46387</v>
      </c>
      <c r="Q89" s="131" t="s">
        <v>154</v>
      </c>
      <c r="R89" s="131"/>
      <c r="S89" s="131" t="s">
        <v>154</v>
      </c>
      <c r="T89" s="131"/>
      <c r="U89" s="80" t="s">
        <v>271</v>
      </c>
    </row>
    <row r="90" spans="1:21" ht="27.6" x14ac:dyDescent="0.3">
      <c r="A90" s="129" t="s">
        <v>66</v>
      </c>
      <c r="B90" s="512"/>
      <c r="C90" s="498"/>
      <c r="D90" s="542"/>
      <c r="E90" s="542"/>
      <c r="F90" s="542"/>
      <c r="G90" s="542"/>
      <c r="H90" s="465"/>
      <c r="I90" s="80" t="s">
        <v>287</v>
      </c>
      <c r="J90" s="135">
        <v>2</v>
      </c>
      <c r="K90" s="131"/>
      <c r="L90" s="133">
        <v>0</v>
      </c>
      <c r="M90" s="66" t="s">
        <v>152</v>
      </c>
      <c r="N90" s="124" t="s">
        <v>152</v>
      </c>
      <c r="O90" s="137" t="s">
        <v>288</v>
      </c>
      <c r="P90" s="137" t="s">
        <v>289</v>
      </c>
      <c r="Q90" s="131"/>
      <c r="R90" s="131" t="s">
        <v>154</v>
      </c>
      <c r="S90"/>
      <c r="T90" s="131" t="s">
        <v>154</v>
      </c>
      <c r="U90" s="80" t="s">
        <v>271</v>
      </c>
    </row>
    <row r="91" spans="1:21" ht="27.6" x14ac:dyDescent="0.3">
      <c r="A91" s="129" t="s">
        <v>66</v>
      </c>
      <c r="B91" s="512"/>
      <c r="C91" s="498"/>
      <c r="D91" s="542"/>
      <c r="E91" s="542"/>
      <c r="F91" s="542"/>
      <c r="G91" s="542"/>
      <c r="H91" s="465"/>
      <c r="I91" s="80" t="s">
        <v>290</v>
      </c>
      <c r="J91" s="135">
        <v>1</v>
      </c>
      <c r="K91" s="131"/>
      <c r="L91" s="133">
        <v>0</v>
      </c>
      <c r="M91" s="66" t="s">
        <v>152</v>
      </c>
      <c r="N91" s="124" t="s">
        <v>152</v>
      </c>
      <c r="O91" s="69"/>
      <c r="P91" s="69"/>
      <c r="Q91" s="68"/>
      <c r="R91" s="68"/>
      <c r="S91" s="68"/>
      <c r="T91" s="68"/>
      <c r="U91" s="80" t="s">
        <v>291</v>
      </c>
    </row>
    <row r="92" spans="1:21" ht="27.6" x14ac:dyDescent="0.3">
      <c r="A92" s="129" t="s">
        <v>66</v>
      </c>
      <c r="B92" s="512"/>
      <c r="C92" s="498"/>
      <c r="D92" s="542"/>
      <c r="E92" s="542"/>
      <c r="F92" s="542"/>
      <c r="G92" s="542"/>
      <c r="H92" s="465"/>
      <c r="I92" s="80" t="s">
        <v>292</v>
      </c>
      <c r="J92" s="135">
        <v>1</v>
      </c>
      <c r="K92" s="131"/>
      <c r="L92" s="133">
        <v>0</v>
      </c>
      <c r="M92" s="66" t="s">
        <v>152</v>
      </c>
      <c r="N92" s="124" t="s">
        <v>152</v>
      </c>
      <c r="O92" s="69">
        <v>46082</v>
      </c>
      <c r="P92" s="69">
        <v>46142</v>
      </c>
      <c r="Q92" s="68"/>
      <c r="R92" s="68" t="s">
        <v>154</v>
      </c>
      <c r="S92" s="68"/>
      <c r="T92" s="68"/>
      <c r="U92" s="80" t="s">
        <v>293</v>
      </c>
    </row>
    <row r="93" spans="1:21" x14ac:dyDescent="0.3">
      <c r="A93" s="129" t="s">
        <v>66</v>
      </c>
      <c r="B93" s="512"/>
      <c r="C93" s="498"/>
      <c r="D93" s="542"/>
      <c r="E93" s="542"/>
      <c r="F93" s="542"/>
      <c r="G93" s="542"/>
      <c r="H93" s="465"/>
      <c r="I93" s="80" t="s">
        <v>294</v>
      </c>
      <c r="J93" s="135">
        <v>1</v>
      </c>
      <c r="K93" s="131"/>
      <c r="L93" s="133">
        <v>0</v>
      </c>
      <c r="M93" s="66" t="s">
        <v>152</v>
      </c>
      <c r="N93" s="124" t="s">
        <v>152</v>
      </c>
      <c r="O93" s="69">
        <v>46082</v>
      </c>
      <c r="P93" s="69">
        <v>46112</v>
      </c>
      <c r="Q93" s="68" t="s">
        <v>154</v>
      </c>
      <c r="R93" s="68"/>
      <c r="S93" s="68"/>
      <c r="T93" s="68"/>
      <c r="U93" s="80" t="s">
        <v>295</v>
      </c>
    </row>
    <row r="94" spans="1:21" ht="27.6" x14ac:dyDescent="0.3">
      <c r="A94" s="129" t="s">
        <v>66</v>
      </c>
      <c r="B94" s="512"/>
      <c r="C94" s="498"/>
      <c r="D94" s="542"/>
      <c r="E94" s="542"/>
      <c r="F94" s="542"/>
      <c r="G94" s="542"/>
      <c r="H94" s="465"/>
      <c r="I94" s="80" t="s">
        <v>296</v>
      </c>
      <c r="J94" s="135">
        <v>3</v>
      </c>
      <c r="K94" s="131"/>
      <c r="L94" s="133">
        <v>0</v>
      </c>
      <c r="M94" s="66" t="s">
        <v>152</v>
      </c>
      <c r="N94" s="124" t="s">
        <v>152</v>
      </c>
      <c r="O94" s="137">
        <v>46023</v>
      </c>
      <c r="P94" s="137">
        <v>46387</v>
      </c>
      <c r="Q94" s="131"/>
      <c r="R94" s="131" t="s">
        <v>154</v>
      </c>
      <c r="S94" s="131" t="s">
        <v>154</v>
      </c>
      <c r="T94" s="131" t="s">
        <v>154</v>
      </c>
      <c r="U94" s="80" t="s">
        <v>274</v>
      </c>
    </row>
    <row r="95" spans="1:21" ht="27.6" x14ac:dyDescent="0.3">
      <c r="A95" s="129" t="s">
        <v>66</v>
      </c>
      <c r="B95" s="512"/>
      <c r="C95" s="498"/>
      <c r="D95" s="542"/>
      <c r="E95" s="542"/>
      <c r="F95" s="542"/>
      <c r="G95" s="542"/>
      <c r="H95" s="465"/>
      <c r="I95" s="80" t="s">
        <v>297</v>
      </c>
      <c r="J95" s="135">
        <v>2</v>
      </c>
      <c r="K95" s="131"/>
      <c r="L95" s="133">
        <v>0</v>
      </c>
      <c r="M95" s="66" t="s">
        <v>152</v>
      </c>
      <c r="N95" s="124" t="s">
        <v>152</v>
      </c>
      <c r="O95" s="137">
        <v>46023</v>
      </c>
      <c r="P95" s="137">
        <v>46387</v>
      </c>
      <c r="Q95" s="131" t="s">
        <v>154</v>
      </c>
      <c r="R95" s="131"/>
      <c r="S95" s="131" t="s">
        <v>154</v>
      </c>
      <c r="T95" s="131"/>
      <c r="U95" s="80" t="s">
        <v>271</v>
      </c>
    </row>
    <row r="96" spans="1:21" ht="27.6" x14ac:dyDescent="0.3">
      <c r="A96" s="129" t="s">
        <v>66</v>
      </c>
      <c r="B96" s="551"/>
      <c r="C96" s="499"/>
      <c r="D96" s="489"/>
      <c r="E96" s="489"/>
      <c r="F96" s="489"/>
      <c r="G96" s="489"/>
      <c r="H96" s="466"/>
      <c r="I96" s="80" t="s">
        <v>298</v>
      </c>
      <c r="J96" s="135">
        <v>2</v>
      </c>
      <c r="K96" s="131"/>
      <c r="L96" s="133">
        <v>0</v>
      </c>
      <c r="M96" s="66" t="s">
        <v>152</v>
      </c>
      <c r="N96" s="124" t="s">
        <v>152</v>
      </c>
      <c r="O96" s="137">
        <v>46023</v>
      </c>
      <c r="P96" s="137">
        <v>46387</v>
      </c>
      <c r="Q96" s="131" t="s">
        <v>154</v>
      </c>
      <c r="R96" s="131"/>
      <c r="S96" s="131" t="s">
        <v>154</v>
      </c>
      <c r="T96" s="131"/>
      <c r="U96" s="80" t="s">
        <v>271</v>
      </c>
    </row>
    <row r="97" spans="1:21" ht="20.399999999999999" customHeight="1" x14ac:dyDescent="0.3">
      <c r="A97" s="129" t="s">
        <v>115</v>
      </c>
      <c r="B97" s="511" t="s">
        <v>115</v>
      </c>
      <c r="C97" s="444" t="s">
        <v>118</v>
      </c>
      <c r="D97" s="468">
        <v>0.8</v>
      </c>
      <c r="E97" s="546"/>
      <c r="F97" s="552"/>
      <c r="G97" s="552"/>
      <c r="H97" s="80" t="s">
        <v>299</v>
      </c>
      <c r="I97" s="141" t="s">
        <v>300</v>
      </c>
      <c r="J97" s="87">
        <v>1</v>
      </c>
      <c r="K97" s="126"/>
      <c r="L97" s="90">
        <v>0</v>
      </c>
      <c r="M97" s="548">
        <v>513082222</v>
      </c>
      <c r="N97" s="490" t="s">
        <v>153</v>
      </c>
      <c r="O97" s="69">
        <v>46055</v>
      </c>
      <c r="P97" s="69">
        <v>46111</v>
      </c>
      <c r="Q97" s="68" t="s">
        <v>154</v>
      </c>
      <c r="R97" s="70"/>
      <c r="S97" s="70"/>
      <c r="T97" s="70"/>
      <c r="U97" s="71"/>
    </row>
    <row r="98" spans="1:21" ht="27.6" x14ac:dyDescent="0.3">
      <c r="A98" s="129" t="s">
        <v>115</v>
      </c>
      <c r="B98" s="512"/>
      <c r="C98" s="445"/>
      <c r="D98" s="468"/>
      <c r="E98" s="546"/>
      <c r="F98" s="552"/>
      <c r="G98" s="552"/>
      <c r="H98" s="80" t="s">
        <v>301</v>
      </c>
      <c r="I98" s="141" t="s">
        <v>302</v>
      </c>
      <c r="J98" s="87">
        <v>1</v>
      </c>
      <c r="K98" s="131"/>
      <c r="L98" s="90">
        <v>0</v>
      </c>
      <c r="M98" s="548"/>
      <c r="N98" s="490"/>
      <c r="O98" s="69">
        <v>46204</v>
      </c>
      <c r="P98" s="69">
        <v>46264</v>
      </c>
      <c r="Q98" s="68"/>
      <c r="R98" s="68"/>
      <c r="S98" s="70" t="s">
        <v>154</v>
      </c>
      <c r="T98" s="70"/>
      <c r="U98" s="71"/>
    </row>
    <row r="99" spans="1:21" ht="27.6" x14ac:dyDescent="0.3">
      <c r="A99" s="129" t="s">
        <v>115</v>
      </c>
      <c r="B99" s="512"/>
      <c r="C99" s="445"/>
      <c r="D99" s="468"/>
      <c r="E99" s="546"/>
      <c r="F99" s="552"/>
      <c r="G99" s="552"/>
      <c r="H99" s="80" t="s">
        <v>303</v>
      </c>
      <c r="I99" s="141" t="s">
        <v>304</v>
      </c>
      <c r="J99" s="87">
        <v>5</v>
      </c>
      <c r="K99" s="131"/>
      <c r="L99" s="140">
        <v>0</v>
      </c>
      <c r="M99" s="548"/>
      <c r="N99" s="490"/>
      <c r="O99" s="69">
        <v>46113</v>
      </c>
      <c r="P99" s="69">
        <v>46386</v>
      </c>
      <c r="Q99" s="68"/>
      <c r="R99" s="68" t="s">
        <v>154</v>
      </c>
      <c r="S99" s="68" t="s">
        <v>154</v>
      </c>
      <c r="T99" s="68" t="s">
        <v>154</v>
      </c>
      <c r="U99" s="71"/>
    </row>
    <row r="100" spans="1:21" ht="27.6" x14ac:dyDescent="0.3">
      <c r="A100" s="129" t="s">
        <v>115</v>
      </c>
      <c r="B100" s="512"/>
      <c r="C100" s="445"/>
      <c r="D100" s="468"/>
      <c r="E100" s="546"/>
      <c r="F100" s="552"/>
      <c r="G100" s="552"/>
      <c r="H100" s="142" t="s">
        <v>305</v>
      </c>
      <c r="I100" s="143" t="s">
        <v>306</v>
      </c>
      <c r="J100" s="87">
        <v>1</v>
      </c>
      <c r="K100" s="131"/>
      <c r="L100" s="90">
        <v>0</v>
      </c>
      <c r="M100" s="548"/>
      <c r="N100" s="490"/>
      <c r="O100" s="144">
        <v>46174</v>
      </c>
      <c r="P100" s="144" t="s">
        <v>307</v>
      </c>
      <c r="Q100" s="145"/>
      <c r="R100" s="145"/>
      <c r="S100" s="145"/>
      <c r="T100" s="145"/>
      <c r="U100" s="71"/>
    </row>
    <row r="101" spans="1:21" ht="27.6" x14ac:dyDescent="0.3">
      <c r="A101" s="129" t="s">
        <v>115</v>
      </c>
      <c r="B101" s="512"/>
      <c r="C101" s="445"/>
      <c r="D101" s="468"/>
      <c r="E101" s="546"/>
      <c r="F101" s="552"/>
      <c r="G101" s="552"/>
      <c r="H101" s="142" t="s">
        <v>308</v>
      </c>
      <c r="I101" s="143" t="s">
        <v>309</v>
      </c>
      <c r="J101" s="87">
        <v>1</v>
      </c>
      <c r="K101" s="131"/>
      <c r="L101" s="90">
        <v>0</v>
      </c>
      <c r="M101" s="548"/>
      <c r="N101" s="490"/>
      <c r="O101" s="144">
        <v>46266</v>
      </c>
      <c r="P101" s="144" t="s">
        <v>310</v>
      </c>
      <c r="Q101" s="145"/>
      <c r="R101" s="145"/>
      <c r="S101" s="145"/>
      <c r="T101" s="145"/>
      <c r="U101" s="71"/>
    </row>
    <row r="102" spans="1:21" x14ac:dyDescent="0.3">
      <c r="A102" s="129" t="s">
        <v>115</v>
      </c>
      <c r="B102" s="512"/>
      <c r="C102" s="445"/>
      <c r="D102" s="468"/>
      <c r="E102" s="546"/>
      <c r="F102" s="552"/>
      <c r="G102" s="552"/>
      <c r="H102" s="80" t="s">
        <v>311</v>
      </c>
      <c r="I102" s="141" t="s">
        <v>312</v>
      </c>
      <c r="J102" s="87">
        <v>1</v>
      </c>
      <c r="K102" s="87"/>
      <c r="L102" s="90">
        <v>0</v>
      </c>
      <c r="M102" s="548"/>
      <c r="N102" s="490"/>
      <c r="O102" s="69">
        <v>46082</v>
      </c>
      <c r="P102" s="69">
        <v>46112</v>
      </c>
      <c r="Q102" s="70"/>
      <c r="R102" s="70" t="s">
        <v>154</v>
      </c>
      <c r="S102" s="70"/>
      <c r="T102" s="70"/>
      <c r="U102" s="71"/>
    </row>
    <row r="103" spans="1:21" x14ac:dyDescent="0.3">
      <c r="A103" s="129" t="s">
        <v>115</v>
      </c>
      <c r="B103" s="512"/>
      <c r="C103" s="445"/>
      <c r="D103" s="468"/>
      <c r="E103" s="546"/>
      <c r="F103" s="552"/>
      <c r="G103" s="552"/>
      <c r="H103" s="142" t="s">
        <v>313</v>
      </c>
      <c r="I103" s="143" t="s">
        <v>314</v>
      </c>
      <c r="J103" s="87">
        <v>10</v>
      </c>
      <c r="K103" s="131"/>
      <c r="L103" s="90">
        <v>0</v>
      </c>
      <c r="M103" s="548"/>
      <c r="N103" s="490"/>
      <c r="O103" s="69">
        <v>46023</v>
      </c>
      <c r="P103" s="69">
        <v>46386</v>
      </c>
      <c r="Q103" s="68" t="s">
        <v>154</v>
      </c>
      <c r="R103" s="68" t="s">
        <v>154</v>
      </c>
      <c r="S103" s="68" t="s">
        <v>154</v>
      </c>
      <c r="T103" s="68" t="s">
        <v>154</v>
      </c>
      <c r="U103" s="71"/>
    </row>
    <row r="104" spans="1:21" ht="41.4" x14ac:dyDescent="0.3">
      <c r="A104" s="129" t="s">
        <v>115</v>
      </c>
      <c r="B104" s="512"/>
      <c r="C104" s="445"/>
      <c r="D104" s="468"/>
      <c r="E104" s="546"/>
      <c r="F104" s="552"/>
      <c r="G104" s="552"/>
      <c r="H104" s="80" t="s">
        <v>315</v>
      </c>
      <c r="I104" s="141" t="s">
        <v>316</v>
      </c>
      <c r="J104" s="87">
        <v>1</v>
      </c>
      <c r="K104" s="87"/>
      <c r="L104" s="90">
        <v>0</v>
      </c>
      <c r="M104" s="548"/>
      <c r="N104" s="490"/>
      <c r="O104" s="69">
        <v>46296</v>
      </c>
      <c r="P104" s="69">
        <v>46356</v>
      </c>
      <c r="Q104" s="68"/>
      <c r="R104" s="68"/>
      <c r="S104" s="68"/>
      <c r="T104" s="68" t="s">
        <v>154</v>
      </c>
      <c r="U104" s="71"/>
    </row>
    <row r="105" spans="1:21" x14ac:dyDescent="0.3">
      <c r="A105" s="129" t="s">
        <v>115</v>
      </c>
      <c r="B105" s="512"/>
      <c r="C105" s="445"/>
      <c r="D105" s="468"/>
      <c r="E105" s="546"/>
      <c r="F105" s="552"/>
      <c r="G105" s="552"/>
      <c r="H105" s="80" t="s">
        <v>317</v>
      </c>
      <c r="I105" s="141" t="s">
        <v>318</v>
      </c>
      <c r="J105" s="87">
        <v>15</v>
      </c>
      <c r="K105" s="87"/>
      <c r="L105" s="90">
        <v>0</v>
      </c>
      <c r="M105" s="548"/>
      <c r="N105" s="490"/>
      <c r="O105" s="69">
        <v>46023</v>
      </c>
      <c r="P105" s="69">
        <v>46387</v>
      </c>
      <c r="Q105" s="70" t="s">
        <v>154</v>
      </c>
      <c r="R105" s="70" t="s">
        <v>154</v>
      </c>
      <c r="S105" s="70" t="s">
        <v>154</v>
      </c>
      <c r="T105" s="70" t="s">
        <v>154</v>
      </c>
      <c r="U105" s="71"/>
    </row>
    <row r="106" spans="1:21" x14ac:dyDescent="0.3">
      <c r="A106" s="129" t="s">
        <v>115</v>
      </c>
      <c r="B106" s="512"/>
      <c r="C106" s="445"/>
      <c r="D106" s="468"/>
      <c r="E106" s="546"/>
      <c r="F106" s="552"/>
      <c r="G106" s="552"/>
      <c r="H106" s="80" t="s">
        <v>319</v>
      </c>
      <c r="I106" s="141" t="s">
        <v>320</v>
      </c>
      <c r="J106" s="87">
        <v>10</v>
      </c>
      <c r="K106" s="87"/>
      <c r="L106" s="90">
        <v>0</v>
      </c>
      <c r="M106" s="548"/>
      <c r="N106" s="490"/>
      <c r="O106" s="69">
        <v>46023</v>
      </c>
      <c r="P106" s="69">
        <v>46387</v>
      </c>
      <c r="Q106" s="70" t="s">
        <v>154</v>
      </c>
      <c r="R106" s="70" t="s">
        <v>154</v>
      </c>
      <c r="S106" s="70" t="s">
        <v>154</v>
      </c>
      <c r="T106" s="70" t="s">
        <v>154</v>
      </c>
      <c r="U106" s="71"/>
    </row>
    <row r="107" spans="1:21" x14ac:dyDescent="0.3">
      <c r="A107" s="129" t="s">
        <v>115</v>
      </c>
      <c r="B107" s="512"/>
      <c r="C107" s="445"/>
      <c r="D107" s="468"/>
      <c r="E107" s="546"/>
      <c r="F107" s="552"/>
      <c r="G107" s="552"/>
      <c r="H107" s="80" t="s">
        <v>321</v>
      </c>
      <c r="I107" s="141" t="s">
        <v>322</v>
      </c>
      <c r="J107" s="87">
        <v>30</v>
      </c>
      <c r="K107" s="87"/>
      <c r="L107" s="90">
        <v>0</v>
      </c>
      <c r="M107" s="548"/>
      <c r="N107" s="490"/>
      <c r="O107" s="69">
        <v>46023</v>
      </c>
      <c r="P107" s="69">
        <v>46387</v>
      </c>
      <c r="Q107" s="70" t="s">
        <v>154</v>
      </c>
      <c r="R107" s="70" t="s">
        <v>154</v>
      </c>
      <c r="S107" s="70" t="s">
        <v>154</v>
      </c>
      <c r="T107" s="70" t="s">
        <v>154</v>
      </c>
      <c r="U107" s="71"/>
    </row>
    <row r="108" spans="1:21" x14ac:dyDescent="0.3">
      <c r="A108" s="129" t="s">
        <v>115</v>
      </c>
      <c r="B108" s="512"/>
      <c r="C108" s="445"/>
      <c r="D108" s="468"/>
      <c r="E108" s="546"/>
      <c r="F108" s="552"/>
      <c r="G108" s="552"/>
      <c r="H108" s="80" t="s">
        <v>323</v>
      </c>
      <c r="I108" s="141" t="s">
        <v>324</v>
      </c>
      <c r="J108" s="90">
        <v>1</v>
      </c>
      <c r="K108" s="90"/>
      <c r="L108" s="90">
        <v>0</v>
      </c>
      <c r="M108" s="548"/>
      <c r="N108" s="490"/>
      <c r="O108" s="69">
        <v>46023</v>
      </c>
      <c r="P108" s="69">
        <v>46387</v>
      </c>
      <c r="Q108" s="70" t="s">
        <v>154</v>
      </c>
      <c r="R108" s="70" t="s">
        <v>154</v>
      </c>
      <c r="S108" s="70" t="s">
        <v>154</v>
      </c>
      <c r="T108" s="70" t="s">
        <v>154</v>
      </c>
      <c r="U108" s="71"/>
    </row>
    <row r="109" spans="1:21" x14ac:dyDescent="0.3">
      <c r="A109" s="129" t="s">
        <v>115</v>
      </c>
      <c r="B109" s="512"/>
      <c r="C109" s="445"/>
      <c r="D109" s="468"/>
      <c r="E109" s="546"/>
      <c r="F109" s="552"/>
      <c r="G109" s="552"/>
      <c r="H109" s="80" t="s">
        <v>325</v>
      </c>
      <c r="I109" s="141" t="s">
        <v>326</v>
      </c>
      <c r="J109" s="87">
        <v>1</v>
      </c>
      <c r="K109" s="131"/>
      <c r="L109" s="90">
        <v>0</v>
      </c>
      <c r="M109" s="548"/>
      <c r="N109" s="490"/>
      <c r="O109" s="69">
        <v>46023</v>
      </c>
      <c r="P109" s="69">
        <v>46112</v>
      </c>
      <c r="Q109" s="70" t="s">
        <v>154</v>
      </c>
      <c r="R109" s="70"/>
      <c r="S109" s="70"/>
      <c r="T109" s="70"/>
      <c r="U109" s="71"/>
    </row>
    <row r="110" spans="1:21" x14ac:dyDescent="0.3">
      <c r="A110" s="129" t="s">
        <v>115</v>
      </c>
      <c r="B110" s="512"/>
      <c r="C110" s="445"/>
      <c r="D110" s="468"/>
      <c r="E110" s="546"/>
      <c r="F110" s="552"/>
      <c r="G110" s="552"/>
      <c r="H110" s="80" t="s">
        <v>327</v>
      </c>
      <c r="I110" s="141" t="s">
        <v>328</v>
      </c>
      <c r="J110" s="87">
        <v>4</v>
      </c>
      <c r="K110" s="131"/>
      <c r="L110" s="90">
        <v>0</v>
      </c>
      <c r="M110" s="548"/>
      <c r="N110" s="490"/>
      <c r="O110" s="69">
        <v>46023</v>
      </c>
      <c r="P110" s="69">
        <v>46387</v>
      </c>
      <c r="Q110" s="70" t="s">
        <v>154</v>
      </c>
      <c r="R110" s="70" t="s">
        <v>154</v>
      </c>
      <c r="S110" s="70" t="s">
        <v>154</v>
      </c>
      <c r="T110" s="70" t="s">
        <v>154</v>
      </c>
      <c r="U110" s="71"/>
    </row>
    <row r="111" spans="1:21" ht="27.6" x14ac:dyDescent="0.3">
      <c r="A111" s="129" t="s">
        <v>115</v>
      </c>
      <c r="B111" s="512"/>
      <c r="C111" s="445"/>
      <c r="D111" s="468"/>
      <c r="E111" s="546"/>
      <c r="F111" s="552"/>
      <c r="G111" s="552"/>
      <c r="H111" s="80" t="s">
        <v>329</v>
      </c>
      <c r="I111" s="141" t="s">
        <v>330</v>
      </c>
      <c r="J111" s="87">
        <v>1</v>
      </c>
      <c r="K111" s="87"/>
      <c r="L111" s="90">
        <v>0</v>
      </c>
      <c r="M111" s="548"/>
      <c r="N111" s="490"/>
      <c r="O111" s="69">
        <v>46174</v>
      </c>
      <c r="P111" s="69">
        <v>46174</v>
      </c>
      <c r="Q111" s="70"/>
      <c r="R111" s="70" t="s">
        <v>154</v>
      </c>
      <c r="S111" s="70"/>
      <c r="T111" s="70"/>
      <c r="U111" s="71"/>
    </row>
    <row r="112" spans="1:21" x14ac:dyDescent="0.3">
      <c r="A112" s="129" t="s">
        <v>115</v>
      </c>
      <c r="B112" s="512"/>
      <c r="C112" s="445"/>
      <c r="D112" s="468"/>
      <c r="E112" s="546"/>
      <c r="F112" s="552"/>
      <c r="G112" s="552"/>
      <c r="H112" s="80" t="s">
        <v>331</v>
      </c>
      <c r="I112" s="141" t="s">
        <v>332</v>
      </c>
      <c r="J112" s="87">
        <v>40</v>
      </c>
      <c r="K112" s="87"/>
      <c r="L112" s="90">
        <v>0</v>
      </c>
      <c r="M112" s="548"/>
      <c r="N112" s="490"/>
      <c r="O112" s="69">
        <v>46023</v>
      </c>
      <c r="P112" s="69">
        <v>46387</v>
      </c>
      <c r="Q112" s="70" t="s">
        <v>154</v>
      </c>
      <c r="R112" s="70" t="s">
        <v>154</v>
      </c>
      <c r="S112" s="70" t="s">
        <v>154</v>
      </c>
      <c r="T112" s="70" t="s">
        <v>154</v>
      </c>
      <c r="U112" s="71"/>
    </row>
    <row r="113" spans="1:21" x14ac:dyDescent="0.3">
      <c r="A113" s="129" t="s">
        <v>115</v>
      </c>
      <c r="B113" s="551"/>
      <c r="C113" s="446"/>
      <c r="D113" s="469"/>
      <c r="E113" s="546"/>
      <c r="F113" s="553"/>
      <c r="G113" s="553"/>
      <c r="H113" s="80" t="s">
        <v>333</v>
      </c>
      <c r="I113" s="141" t="s">
        <v>334</v>
      </c>
      <c r="J113" s="68">
        <v>8</v>
      </c>
      <c r="K113" s="131"/>
      <c r="L113" s="146">
        <v>0</v>
      </c>
      <c r="M113" s="548"/>
      <c r="N113" s="490"/>
      <c r="O113" s="69">
        <v>46082</v>
      </c>
      <c r="P113" s="69">
        <v>46357</v>
      </c>
      <c r="Q113" s="70"/>
      <c r="R113" s="70" t="s">
        <v>154</v>
      </c>
      <c r="S113" s="70" t="s">
        <v>154</v>
      </c>
      <c r="T113" s="70" t="s">
        <v>154</v>
      </c>
      <c r="U113" s="71"/>
    </row>
    <row r="114" spans="1:21" ht="27.6" x14ac:dyDescent="0.3">
      <c r="A114" s="74" t="s">
        <v>40</v>
      </c>
      <c r="B114" s="497" t="s">
        <v>40</v>
      </c>
      <c r="C114" s="497" t="s">
        <v>41</v>
      </c>
      <c r="D114" s="539">
        <v>0.9</v>
      </c>
      <c r="E114" s="539"/>
      <c r="F114" s="539"/>
      <c r="G114" s="497"/>
      <c r="H114" s="549" t="s">
        <v>335</v>
      </c>
      <c r="I114" s="64" t="s">
        <v>336</v>
      </c>
      <c r="J114" s="148">
        <v>1</v>
      </c>
      <c r="K114" s="76"/>
      <c r="L114" s="147">
        <v>0</v>
      </c>
      <c r="M114" s="76" t="s">
        <v>152</v>
      </c>
      <c r="N114" s="76" t="s">
        <v>153</v>
      </c>
      <c r="O114" s="69">
        <v>46055</v>
      </c>
      <c r="P114" s="69">
        <v>46111</v>
      </c>
      <c r="Q114" s="68" t="s">
        <v>154</v>
      </c>
      <c r="R114" s="70"/>
      <c r="S114" s="76"/>
      <c r="T114" s="76"/>
      <c r="U114" s="76"/>
    </row>
    <row r="115" spans="1:21" ht="27.6" x14ac:dyDescent="0.3">
      <c r="A115" s="74" t="s">
        <v>40</v>
      </c>
      <c r="B115" s="498"/>
      <c r="C115" s="499"/>
      <c r="D115" s="540"/>
      <c r="E115" s="540"/>
      <c r="F115" s="540"/>
      <c r="G115" s="499"/>
      <c r="H115" s="550"/>
      <c r="I115" s="64" t="s">
        <v>337</v>
      </c>
      <c r="J115" s="148">
        <v>6</v>
      </c>
      <c r="K115" s="76"/>
      <c r="L115" s="147">
        <v>0</v>
      </c>
      <c r="M115" s="76" t="s">
        <v>152</v>
      </c>
      <c r="N115" s="76" t="s">
        <v>153</v>
      </c>
      <c r="O115" s="69">
        <v>46023</v>
      </c>
      <c r="P115" s="69">
        <v>46387</v>
      </c>
      <c r="Q115" s="70"/>
      <c r="R115" s="70" t="s">
        <v>154</v>
      </c>
      <c r="S115" s="70" t="s">
        <v>154</v>
      </c>
      <c r="T115" s="70" t="s">
        <v>154</v>
      </c>
      <c r="U115" s="76"/>
    </row>
    <row r="116" spans="1:21" ht="37.200000000000003" customHeight="1" x14ac:dyDescent="0.3">
      <c r="A116" s="74" t="s">
        <v>40</v>
      </c>
      <c r="B116" s="498"/>
      <c r="C116" s="497" t="s">
        <v>46</v>
      </c>
      <c r="D116" s="539">
        <v>0.9</v>
      </c>
      <c r="E116" s="470"/>
      <c r="F116" s="539"/>
      <c r="G116" s="539"/>
      <c r="H116" s="74" t="s">
        <v>335</v>
      </c>
      <c r="I116" s="75" t="s">
        <v>338</v>
      </c>
      <c r="J116" s="150" t="s">
        <v>339</v>
      </c>
      <c r="K116" s="63"/>
      <c r="L116" s="146">
        <v>0</v>
      </c>
      <c r="M116" s="68" t="s">
        <v>152</v>
      </c>
      <c r="N116" s="68" t="s">
        <v>153</v>
      </c>
      <c r="O116" s="69" t="s">
        <v>340</v>
      </c>
      <c r="P116" s="69" t="s">
        <v>341</v>
      </c>
      <c r="Q116" s="76"/>
      <c r="R116" s="76" t="s">
        <v>154</v>
      </c>
      <c r="S116" s="76"/>
      <c r="T116" s="76" t="s">
        <v>154</v>
      </c>
      <c r="U116" s="63"/>
    </row>
    <row r="117" spans="1:21" ht="55.2" x14ac:dyDescent="0.3">
      <c r="A117" s="74" t="s">
        <v>40</v>
      </c>
      <c r="B117" s="498"/>
      <c r="C117" s="498"/>
      <c r="D117" s="541"/>
      <c r="E117" s="471"/>
      <c r="F117" s="540"/>
      <c r="G117" s="540"/>
      <c r="H117" s="80" t="s">
        <v>342</v>
      </c>
      <c r="I117" s="75" t="s">
        <v>343</v>
      </c>
      <c r="J117" s="150" t="s">
        <v>344</v>
      </c>
      <c r="K117" s="72"/>
      <c r="L117" s="146">
        <v>0</v>
      </c>
      <c r="M117" s="68" t="s">
        <v>152</v>
      </c>
      <c r="N117" s="68" t="s">
        <v>153</v>
      </c>
      <c r="O117" s="69">
        <v>46174</v>
      </c>
      <c r="P117" s="69">
        <v>46174</v>
      </c>
      <c r="Q117" s="70"/>
      <c r="R117" s="70" t="s">
        <v>154</v>
      </c>
      <c r="S117" s="72"/>
      <c r="T117" s="72"/>
      <c r="U117" s="72"/>
    </row>
    <row r="118" spans="1:21" ht="27.6" x14ac:dyDescent="0.3">
      <c r="A118" s="74" t="s">
        <v>40</v>
      </c>
      <c r="B118" s="498"/>
      <c r="C118" s="68" t="s">
        <v>68</v>
      </c>
      <c r="D118" s="68" t="s">
        <v>345</v>
      </c>
      <c r="E118" s="146"/>
      <c r="F118" s="146"/>
      <c r="G118" s="80"/>
      <c r="H118" s="80" t="s">
        <v>346</v>
      </c>
      <c r="I118" s="75" t="s">
        <v>347</v>
      </c>
      <c r="J118" s="150" t="s">
        <v>348</v>
      </c>
      <c r="K118" s="68"/>
      <c r="L118" s="146">
        <v>0</v>
      </c>
      <c r="M118" s="68" t="s">
        <v>152</v>
      </c>
      <c r="N118" s="68" t="s">
        <v>153</v>
      </c>
      <c r="O118" s="69">
        <v>46235</v>
      </c>
      <c r="P118" s="69">
        <v>46387</v>
      </c>
      <c r="Q118" s="68"/>
      <c r="R118" s="68"/>
      <c r="S118" s="68" t="s">
        <v>154</v>
      </c>
      <c r="T118" s="68" t="s">
        <v>154</v>
      </c>
      <c r="U118" s="68"/>
    </row>
    <row r="119" spans="1:21" ht="27.6" x14ac:dyDescent="0.3">
      <c r="A119" s="74" t="s">
        <v>40</v>
      </c>
      <c r="B119" s="498"/>
      <c r="C119" s="497" t="s">
        <v>90</v>
      </c>
      <c r="D119" s="497" t="s">
        <v>349</v>
      </c>
      <c r="E119" s="497"/>
      <c r="F119" s="539"/>
      <c r="G119" s="497"/>
      <c r="H119" s="151" t="s">
        <v>350</v>
      </c>
      <c r="I119" s="75" t="s">
        <v>351</v>
      </c>
      <c r="J119" s="150" t="s">
        <v>352</v>
      </c>
      <c r="K119" s="68"/>
      <c r="L119" s="146">
        <v>0</v>
      </c>
      <c r="M119" s="68" t="s">
        <v>152</v>
      </c>
      <c r="N119" s="68" t="s">
        <v>153</v>
      </c>
      <c r="O119" s="69">
        <v>46235</v>
      </c>
      <c r="P119" s="69">
        <v>46387</v>
      </c>
      <c r="Q119" s="68"/>
      <c r="R119" s="68"/>
      <c r="S119" s="68" t="s">
        <v>154</v>
      </c>
      <c r="T119" s="68" t="s">
        <v>154</v>
      </c>
      <c r="U119" s="68"/>
    </row>
    <row r="120" spans="1:21" ht="27.6" x14ac:dyDescent="0.3">
      <c r="A120" s="74" t="s">
        <v>40</v>
      </c>
      <c r="B120" s="498"/>
      <c r="C120" s="498"/>
      <c r="D120" s="498"/>
      <c r="E120" s="498"/>
      <c r="F120" s="541"/>
      <c r="G120" s="498"/>
      <c r="H120" s="151" t="s">
        <v>353</v>
      </c>
      <c r="I120" s="75" t="s">
        <v>354</v>
      </c>
      <c r="J120" s="150">
        <v>4</v>
      </c>
      <c r="K120" s="68"/>
      <c r="L120" s="146">
        <v>0</v>
      </c>
      <c r="M120" s="68" t="s">
        <v>152</v>
      </c>
      <c r="N120" s="68" t="s">
        <v>153</v>
      </c>
      <c r="O120" s="69">
        <v>46023</v>
      </c>
      <c r="P120" s="69">
        <v>46174</v>
      </c>
      <c r="Q120" s="70" t="s">
        <v>154</v>
      </c>
      <c r="R120" s="70" t="s">
        <v>154</v>
      </c>
      <c r="S120" s="68"/>
      <c r="T120" s="68"/>
      <c r="U120" s="68"/>
    </row>
    <row r="121" spans="1:21" ht="41.4" x14ac:dyDescent="0.3">
      <c r="A121" s="74" t="s">
        <v>40</v>
      </c>
      <c r="B121" s="498"/>
      <c r="C121" s="498"/>
      <c r="D121" s="498"/>
      <c r="E121" s="498"/>
      <c r="F121" s="541"/>
      <c r="G121" s="498"/>
      <c r="H121" s="151" t="s">
        <v>355</v>
      </c>
      <c r="I121" s="75" t="s">
        <v>356</v>
      </c>
      <c r="J121" s="150" t="s">
        <v>357</v>
      </c>
      <c r="K121" s="68"/>
      <c r="L121" s="146">
        <v>0</v>
      </c>
      <c r="M121" s="68" t="s">
        <v>152</v>
      </c>
      <c r="N121" s="68" t="s">
        <v>153</v>
      </c>
      <c r="O121" s="69">
        <v>46023</v>
      </c>
      <c r="P121" s="69">
        <v>46387</v>
      </c>
      <c r="Q121" s="70" t="s">
        <v>154</v>
      </c>
      <c r="R121" s="70" t="s">
        <v>154</v>
      </c>
      <c r="S121" s="70" t="s">
        <v>154</v>
      </c>
      <c r="T121" s="70" t="s">
        <v>154</v>
      </c>
      <c r="U121" s="68"/>
    </row>
    <row r="122" spans="1:21" ht="55.2" x14ac:dyDescent="0.3">
      <c r="A122" s="74" t="s">
        <v>40</v>
      </c>
      <c r="B122" s="498"/>
      <c r="C122" s="498"/>
      <c r="D122" s="498"/>
      <c r="E122" s="498"/>
      <c r="F122" s="541"/>
      <c r="G122" s="498"/>
      <c r="H122" s="151" t="s">
        <v>358</v>
      </c>
      <c r="I122" s="75" t="s">
        <v>359</v>
      </c>
      <c r="J122" s="150">
        <v>12</v>
      </c>
      <c r="K122" s="68"/>
      <c r="L122" s="146">
        <v>0</v>
      </c>
      <c r="M122" s="68" t="s">
        <v>152</v>
      </c>
      <c r="N122" s="68" t="s">
        <v>153</v>
      </c>
      <c r="O122" s="69">
        <v>46023</v>
      </c>
      <c r="P122" s="69">
        <v>46387</v>
      </c>
      <c r="Q122" s="70" t="s">
        <v>154</v>
      </c>
      <c r="R122" s="70" t="s">
        <v>154</v>
      </c>
      <c r="S122" s="70" t="s">
        <v>154</v>
      </c>
      <c r="T122" s="70" t="s">
        <v>154</v>
      </c>
      <c r="U122" s="68"/>
    </row>
    <row r="123" spans="1:21" ht="27.6" x14ac:dyDescent="0.3">
      <c r="A123" s="74" t="s">
        <v>40</v>
      </c>
      <c r="B123" s="498"/>
      <c r="C123" s="499"/>
      <c r="D123" s="499"/>
      <c r="E123" s="499"/>
      <c r="F123" s="540"/>
      <c r="G123" s="499"/>
      <c r="H123" s="151" t="s">
        <v>360</v>
      </c>
      <c r="I123" s="75" t="s">
        <v>361</v>
      </c>
      <c r="J123" s="150" t="s">
        <v>362</v>
      </c>
      <c r="K123" s="68"/>
      <c r="L123" s="146">
        <v>0</v>
      </c>
      <c r="M123" s="68" t="s">
        <v>152</v>
      </c>
      <c r="N123" s="68" t="s">
        <v>153</v>
      </c>
      <c r="O123" s="69">
        <v>46023</v>
      </c>
      <c r="P123" s="69">
        <v>46174</v>
      </c>
      <c r="Q123" s="70" t="s">
        <v>154</v>
      </c>
      <c r="R123" s="70" t="s">
        <v>154</v>
      </c>
      <c r="S123" s="68"/>
      <c r="T123" s="68"/>
      <c r="U123" s="68"/>
    </row>
    <row r="124" spans="1:21" ht="41.4" x14ac:dyDescent="0.3">
      <c r="A124" s="74" t="s">
        <v>40</v>
      </c>
      <c r="B124" s="498"/>
      <c r="C124" s="76" t="s">
        <v>71</v>
      </c>
      <c r="D124" s="147">
        <v>0.7</v>
      </c>
      <c r="E124" s="152"/>
      <c r="F124" s="152"/>
      <c r="G124" s="153"/>
      <c r="H124" s="154" t="s">
        <v>363</v>
      </c>
      <c r="I124" s="64" t="s">
        <v>364</v>
      </c>
      <c r="J124" s="155">
        <v>12</v>
      </c>
      <c r="K124" s="149"/>
      <c r="L124" s="149">
        <v>0</v>
      </c>
      <c r="M124" s="76" t="s">
        <v>152</v>
      </c>
      <c r="N124" s="76" t="s">
        <v>153</v>
      </c>
      <c r="O124" s="83">
        <v>46235</v>
      </c>
      <c r="P124" s="83">
        <v>46387</v>
      </c>
      <c r="Q124" s="76"/>
      <c r="R124" s="76"/>
      <c r="S124" s="76"/>
      <c r="T124" s="76" t="s">
        <v>154</v>
      </c>
      <c r="U124" s="76"/>
    </row>
    <row r="125" spans="1:21" ht="70.2" customHeight="1" x14ac:dyDescent="0.3">
      <c r="A125" s="63" t="s">
        <v>79</v>
      </c>
      <c r="B125" s="490" t="s">
        <v>365</v>
      </c>
      <c r="C125" s="490" t="s">
        <v>84</v>
      </c>
      <c r="D125" s="490" t="s">
        <v>85</v>
      </c>
      <c r="E125" s="490"/>
      <c r="F125" s="546"/>
      <c r="G125" s="490"/>
      <c r="H125" s="156" t="s">
        <v>366</v>
      </c>
      <c r="I125" s="157" t="s">
        <v>367</v>
      </c>
      <c r="J125" s="158" t="s">
        <v>368</v>
      </c>
      <c r="K125" s="158"/>
      <c r="L125" s="159">
        <v>0</v>
      </c>
      <c r="M125" s="160">
        <v>110539000</v>
      </c>
      <c r="N125" s="158" t="s">
        <v>153</v>
      </c>
      <c r="O125" s="161">
        <v>46023</v>
      </c>
      <c r="P125" s="161">
        <v>46387</v>
      </c>
      <c r="Q125" s="158" t="s">
        <v>154</v>
      </c>
      <c r="R125" s="158" t="s">
        <v>154</v>
      </c>
      <c r="S125" s="158" t="s">
        <v>154</v>
      </c>
      <c r="T125" s="158" t="s">
        <v>154</v>
      </c>
      <c r="U125" s="158" t="s">
        <v>369</v>
      </c>
    </row>
    <row r="126" spans="1:21" x14ac:dyDescent="0.3">
      <c r="A126" s="63" t="s">
        <v>79</v>
      </c>
      <c r="B126" s="490"/>
      <c r="C126" s="490"/>
      <c r="D126" s="490"/>
      <c r="E126" s="490"/>
      <c r="F126" s="546"/>
      <c r="G126" s="490"/>
      <c r="H126" s="162" t="s">
        <v>370</v>
      </c>
      <c r="I126" s="163" t="s">
        <v>371</v>
      </c>
      <c r="J126" s="164" t="s">
        <v>372</v>
      </c>
      <c r="K126" s="164"/>
      <c r="L126" s="165">
        <v>0</v>
      </c>
      <c r="M126" s="166" t="s">
        <v>152</v>
      </c>
      <c r="N126" s="164" t="s">
        <v>153</v>
      </c>
      <c r="O126" s="167">
        <v>46023</v>
      </c>
      <c r="P126" s="167">
        <v>46387</v>
      </c>
      <c r="Q126" s="164" t="s">
        <v>154</v>
      </c>
      <c r="R126" s="164" t="s">
        <v>154</v>
      </c>
      <c r="S126" s="164" t="s">
        <v>154</v>
      </c>
      <c r="T126" s="164" t="s">
        <v>154</v>
      </c>
      <c r="U126" s="164" t="s">
        <v>373</v>
      </c>
    </row>
    <row r="127" spans="1:21" ht="27.6" x14ac:dyDescent="0.3">
      <c r="A127" s="63" t="s">
        <v>79</v>
      </c>
      <c r="B127" s="490"/>
      <c r="C127" s="490"/>
      <c r="D127" s="490"/>
      <c r="E127" s="490"/>
      <c r="F127" s="546"/>
      <c r="G127" s="490"/>
      <c r="H127" s="162" t="s">
        <v>374</v>
      </c>
      <c r="I127" s="163" t="s">
        <v>375</v>
      </c>
      <c r="J127" s="164" t="s">
        <v>376</v>
      </c>
      <c r="K127" s="164"/>
      <c r="L127" s="165">
        <v>0</v>
      </c>
      <c r="M127" s="166" t="s">
        <v>152</v>
      </c>
      <c r="N127" s="164" t="s">
        <v>153</v>
      </c>
      <c r="O127" s="167">
        <v>46023</v>
      </c>
      <c r="P127" s="167">
        <v>46387</v>
      </c>
      <c r="Q127" s="164" t="s">
        <v>154</v>
      </c>
      <c r="R127" s="164" t="s">
        <v>154</v>
      </c>
      <c r="S127" s="164" t="s">
        <v>154</v>
      </c>
      <c r="T127" s="164" t="s">
        <v>154</v>
      </c>
      <c r="U127" s="164" t="s">
        <v>373</v>
      </c>
    </row>
    <row r="128" spans="1:21" ht="27.6" x14ac:dyDescent="0.3">
      <c r="A128" s="63" t="s">
        <v>79</v>
      </c>
      <c r="B128" s="490"/>
      <c r="C128" s="490"/>
      <c r="D128" s="490"/>
      <c r="E128" s="490"/>
      <c r="F128" s="546"/>
      <c r="G128" s="490"/>
      <c r="H128" s="162" t="s">
        <v>377</v>
      </c>
      <c r="I128" s="163" t="s">
        <v>378</v>
      </c>
      <c r="J128" s="164" t="s">
        <v>379</v>
      </c>
      <c r="K128" s="164"/>
      <c r="L128" s="165">
        <v>0</v>
      </c>
      <c r="M128" s="166" t="s">
        <v>152</v>
      </c>
      <c r="N128" s="164" t="s">
        <v>153</v>
      </c>
      <c r="O128" s="167">
        <v>46023</v>
      </c>
      <c r="P128" s="167">
        <v>46387</v>
      </c>
      <c r="Q128" s="164" t="s">
        <v>154</v>
      </c>
      <c r="R128" s="164" t="s">
        <v>154</v>
      </c>
      <c r="S128" s="164" t="s">
        <v>154</v>
      </c>
      <c r="T128" s="164" t="s">
        <v>154</v>
      </c>
      <c r="U128" s="164" t="s">
        <v>373</v>
      </c>
    </row>
    <row r="129" spans="1:25" ht="55.2" x14ac:dyDescent="0.3">
      <c r="A129" s="63" t="s">
        <v>79</v>
      </c>
      <c r="B129" s="490"/>
      <c r="C129" s="490"/>
      <c r="D129" s="490"/>
      <c r="E129" s="490"/>
      <c r="F129" s="546"/>
      <c r="G129" s="490"/>
      <c r="H129" s="168" t="s">
        <v>380</v>
      </c>
      <c r="I129" s="169" t="s">
        <v>381</v>
      </c>
      <c r="J129" s="164" t="s">
        <v>382</v>
      </c>
      <c r="K129" s="164"/>
      <c r="L129" s="165">
        <v>0</v>
      </c>
      <c r="M129" s="166" t="s">
        <v>152</v>
      </c>
      <c r="N129" s="164" t="s">
        <v>153</v>
      </c>
      <c r="O129" s="167">
        <v>46023</v>
      </c>
      <c r="P129" s="167">
        <v>46387</v>
      </c>
      <c r="Q129" s="164" t="s">
        <v>154</v>
      </c>
      <c r="R129" s="164" t="s">
        <v>154</v>
      </c>
      <c r="S129" s="164" t="s">
        <v>154</v>
      </c>
      <c r="T129" s="164" t="s">
        <v>154</v>
      </c>
      <c r="U129" s="164" t="s">
        <v>373</v>
      </c>
    </row>
    <row r="130" spans="1:25" ht="41.4" x14ac:dyDescent="0.3">
      <c r="A130" s="63" t="s">
        <v>79</v>
      </c>
      <c r="B130" s="490"/>
      <c r="C130" s="490"/>
      <c r="D130" s="490"/>
      <c r="E130" s="490"/>
      <c r="F130" s="546"/>
      <c r="G130" s="490"/>
      <c r="H130" s="162" t="s">
        <v>383</v>
      </c>
      <c r="I130" s="164" t="s">
        <v>384</v>
      </c>
      <c r="J130" s="164" t="s">
        <v>385</v>
      </c>
      <c r="K130" s="164"/>
      <c r="L130" s="165">
        <v>0</v>
      </c>
      <c r="M130" s="166">
        <v>624286721</v>
      </c>
      <c r="N130" s="164" t="s">
        <v>153</v>
      </c>
      <c r="O130" s="167">
        <v>46023</v>
      </c>
      <c r="P130" s="167">
        <v>46387</v>
      </c>
      <c r="Q130" s="164" t="s">
        <v>154</v>
      </c>
      <c r="R130" s="164" t="s">
        <v>154</v>
      </c>
      <c r="S130" s="164" t="s">
        <v>154</v>
      </c>
      <c r="T130" s="164" t="s">
        <v>154</v>
      </c>
      <c r="U130" s="164" t="s">
        <v>386</v>
      </c>
    </row>
    <row r="131" spans="1:25" ht="27.6" x14ac:dyDescent="0.3">
      <c r="A131" s="63" t="s">
        <v>79</v>
      </c>
      <c r="B131" s="490"/>
      <c r="C131" s="490" t="s">
        <v>82</v>
      </c>
      <c r="D131" s="544">
        <v>18</v>
      </c>
      <c r="E131" s="544"/>
      <c r="F131" s="546"/>
      <c r="G131" s="544"/>
      <c r="H131" s="162" t="s">
        <v>387</v>
      </c>
      <c r="I131" s="164" t="s">
        <v>388</v>
      </c>
      <c r="J131" s="164" t="s">
        <v>389</v>
      </c>
      <c r="K131" s="164"/>
      <c r="L131" s="165">
        <v>0</v>
      </c>
      <c r="M131" s="166" t="s">
        <v>152</v>
      </c>
      <c r="N131" s="164" t="s">
        <v>153</v>
      </c>
      <c r="O131" s="167">
        <v>46023</v>
      </c>
      <c r="P131" s="167">
        <v>46387</v>
      </c>
      <c r="Q131" s="164" t="s">
        <v>154</v>
      </c>
      <c r="R131" s="164" t="s">
        <v>154</v>
      </c>
      <c r="S131" s="164" t="s">
        <v>154</v>
      </c>
      <c r="T131" s="164" t="s">
        <v>154</v>
      </c>
      <c r="U131" s="164" t="s">
        <v>373</v>
      </c>
    </row>
    <row r="132" spans="1:25" ht="27.6" x14ac:dyDescent="0.3">
      <c r="A132" s="63" t="s">
        <v>79</v>
      </c>
      <c r="B132" s="490"/>
      <c r="C132" s="490"/>
      <c r="D132" s="544"/>
      <c r="E132" s="544"/>
      <c r="F132" s="546"/>
      <c r="G132" s="544"/>
      <c r="H132" s="162" t="s">
        <v>390</v>
      </c>
      <c r="I132" s="164" t="s">
        <v>391</v>
      </c>
      <c r="J132" s="164" t="s">
        <v>392</v>
      </c>
      <c r="K132" s="164"/>
      <c r="L132" s="165">
        <v>0</v>
      </c>
      <c r="M132" s="166" t="s">
        <v>152</v>
      </c>
      <c r="N132" s="164" t="s">
        <v>153</v>
      </c>
      <c r="O132" s="167">
        <v>46023</v>
      </c>
      <c r="P132" s="167">
        <v>46387</v>
      </c>
      <c r="Q132" s="164" t="s">
        <v>154</v>
      </c>
      <c r="R132" s="164" t="s">
        <v>154</v>
      </c>
      <c r="S132" s="164" t="s">
        <v>154</v>
      </c>
      <c r="T132" s="164" t="s">
        <v>154</v>
      </c>
      <c r="U132" s="164" t="s">
        <v>373</v>
      </c>
    </row>
    <row r="133" spans="1:25" ht="27.6" x14ac:dyDescent="0.3">
      <c r="A133" s="63" t="s">
        <v>79</v>
      </c>
      <c r="B133" s="490"/>
      <c r="C133" s="490"/>
      <c r="D133" s="544"/>
      <c r="E133" s="544"/>
      <c r="F133" s="546"/>
      <c r="G133" s="544"/>
      <c r="H133" s="162" t="s">
        <v>393</v>
      </c>
      <c r="I133" s="164" t="s">
        <v>394</v>
      </c>
      <c r="J133" s="164" t="s">
        <v>395</v>
      </c>
      <c r="K133" s="164"/>
      <c r="L133" s="165">
        <v>0</v>
      </c>
      <c r="M133" s="166" t="s">
        <v>152</v>
      </c>
      <c r="N133" s="164" t="s">
        <v>153</v>
      </c>
      <c r="O133" s="167">
        <v>46023</v>
      </c>
      <c r="P133" s="167">
        <v>46387</v>
      </c>
      <c r="Q133" s="164" t="s">
        <v>154</v>
      </c>
      <c r="R133" s="164" t="s">
        <v>154</v>
      </c>
      <c r="S133" s="164" t="s">
        <v>154</v>
      </c>
      <c r="T133" s="164" t="s">
        <v>154</v>
      </c>
      <c r="U133" s="164" t="s">
        <v>373</v>
      </c>
    </row>
    <row r="134" spans="1:25" ht="41.4" x14ac:dyDescent="0.3">
      <c r="A134" s="63" t="s">
        <v>79</v>
      </c>
      <c r="B134" s="490"/>
      <c r="C134" s="490"/>
      <c r="D134" s="544"/>
      <c r="E134" s="544"/>
      <c r="F134" s="546"/>
      <c r="G134" s="544"/>
      <c r="H134" s="170" t="s">
        <v>396</v>
      </c>
      <c r="I134" s="171" t="s">
        <v>397</v>
      </c>
      <c r="J134" s="172" t="s">
        <v>398</v>
      </c>
      <c r="K134" s="173"/>
      <c r="L134" s="174">
        <v>0</v>
      </c>
      <c r="M134" s="175">
        <v>2031248654</v>
      </c>
      <c r="N134" s="176" t="s">
        <v>153</v>
      </c>
      <c r="O134" s="177">
        <v>46023</v>
      </c>
      <c r="P134" s="177">
        <v>46387</v>
      </c>
      <c r="Q134" s="178" t="s">
        <v>154</v>
      </c>
      <c r="R134" s="179" t="s">
        <v>154</v>
      </c>
      <c r="S134" s="178" t="s">
        <v>154</v>
      </c>
      <c r="T134" s="178" t="s">
        <v>154</v>
      </c>
      <c r="U134" s="179" t="s">
        <v>399</v>
      </c>
    </row>
    <row r="135" spans="1:25" ht="41.4" x14ac:dyDescent="0.3">
      <c r="A135" s="63" t="s">
        <v>79</v>
      </c>
      <c r="B135" s="490"/>
      <c r="C135" s="490"/>
      <c r="D135" s="544"/>
      <c r="E135" s="544"/>
      <c r="F135" s="546"/>
      <c r="G135" s="544"/>
      <c r="H135" s="170" t="s">
        <v>400</v>
      </c>
      <c r="I135" s="171" t="s">
        <v>401</v>
      </c>
      <c r="J135" s="172" t="s">
        <v>402</v>
      </c>
      <c r="K135" s="173"/>
      <c r="L135" s="174">
        <v>0</v>
      </c>
      <c r="M135" s="180">
        <v>935831764</v>
      </c>
      <c r="N135" s="173" t="s">
        <v>153</v>
      </c>
      <c r="O135" s="177">
        <v>46023</v>
      </c>
      <c r="P135" s="177">
        <v>46387</v>
      </c>
      <c r="Q135" s="173" t="s">
        <v>154</v>
      </c>
      <c r="R135" s="173" t="s">
        <v>154</v>
      </c>
      <c r="S135" s="173" t="s">
        <v>154</v>
      </c>
      <c r="T135" s="173" t="s">
        <v>154</v>
      </c>
      <c r="U135" s="179" t="s">
        <v>403</v>
      </c>
    </row>
    <row r="136" spans="1:25" ht="41.4" x14ac:dyDescent="0.3">
      <c r="A136" s="63" t="s">
        <v>79</v>
      </c>
      <c r="B136" s="490"/>
      <c r="C136" s="490"/>
      <c r="D136" s="544"/>
      <c r="E136" s="544"/>
      <c r="F136" s="546"/>
      <c r="G136" s="544"/>
      <c r="H136" s="170" t="s">
        <v>404</v>
      </c>
      <c r="I136" s="171" t="s">
        <v>405</v>
      </c>
      <c r="J136" s="172" t="s">
        <v>406</v>
      </c>
      <c r="K136" s="173"/>
      <c r="L136" s="174">
        <v>0</v>
      </c>
      <c r="M136" s="180">
        <v>2446428212</v>
      </c>
      <c r="N136" s="173" t="s">
        <v>153</v>
      </c>
      <c r="O136" s="177">
        <v>46023</v>
      </c>
      <c r="P136" s="177">
        <v>46387</v>
      </c>
      <c r="Q136" s="173" t="s">
        <v>154</v>
      </c>
      <c r="R136" s="173" t="s">
        <v>154</v>
      </c>
      <c r="S136" s="173" t="s">
        <v>154</v>
      </c>
      <c r="T136" s="173" t="s">
        <v>154</v>
      </c>
      <c r="U136" s="179" t="s">
        <v>407</v>
      </c>
    </row>
    <row r="137" spans="1:25" ht="27.6" x14ac:dyDescent="0.3">
      <c r="A137" s="63" t="s">
        <v>79</v>
      </c>
      <c r="B137" s="490"/>
      <c r="C137" s="490"/>
      <c r="D137" s="544"/>
      <c r="E137" s="544"/>
      <c r="F137" s="546"/>
      <c r="G137" s="544"/>
      <c r="H137" s="181" t="s">
        <v>408</v>
      </c>
      <c r="I137" s="171" t="s">
        <v>409</v>
      </c>
      <c r="J137" s="173" t="s">
        <v>410</v>
      </c>
      <c r="K137" s="173"/>
      <c r="L137" s="174">
        <v>0</v>
      </c>
      <c r="M137" s="180">
        <v>992686231</v>
      </c>
      <c r="N137" s="173" t="s">
        <v>153</v>
      </c>
      <c r="O137" s="177">
        <v>46023</v>
      </c>
      <c r="P137" s="177">
        <v>46387</v>
      </c>
      <c r="Q137" s="180" t="s">
        <v>154</v>
      </c>
      <c r="R137" s="180" t="s">
        <v>154</v>
      </c>
      <c r="S137" s="180"/>
      <c r="T137" s="180"/>
      <c r="U137" s="179" t="s">
        <v>411</v>
      </c>
    </row>
    <row r="138" spans="1:25" ht="27.6" x14ac:dyDescent="0.3">
      <c r="A138" s="63" t="s">
        <v>79</v>
      </c>
      <c r="B138" s="490"/>
      <c r="C138" s="490"/>
      <c r="D138" s="544"/>
      <c r="E138" s="544"/>
      <c r="F138" s="546"/>
      <c r="G138" s="544"/>
      <c r="H138" s="181" t="s">
        <v>412</v>
      </c>
      <c r="I138" s="171" t="s">
        <v>413</v>
      </c>
      <c r="J138" s="172" t="s">
        <v>414</v>
      </c>
      <c r="K138" s="173"/>
      <c r="L138" s="174">
        <v>0</v>
      </c>
      <c r="M138" s="180">
        <v>306680422</v>
      </c>
      <c r="N138" s="173" t="s">
        <v>153</v>
      </c>
      <c r="O138" s="177">
        <v>46023</v>
      </c>
      <c r="P138" s="177">
        <v>46387</v>
      </c>
      <c r="Q138" s="180" t="s">
        <v>154</v>
      </c>
      <c r="R138" s="180" t="s">
        <v>154</v>
      </c>
      <c r="S138" s="180" t="s">
        <v>154</v>
      </c>
      <c r="T138" s="180" t="s">
        <v>154</v>
      </c>
      <c r="U138" s="179" t="s">
        <v>399</v>
      </c>
    </row>
    <row r="139" spans="1:25" ht="27.6" x14ac:dyDescent="0.3">
      <c r="A139" s="63" t="s">
        <v>79</v>
      </c>
      <c r="B139" s="490"/>
      <c r="C139" s="545" t="s">
        <v>99</v>
      </c>
      <c r="D139" s="546">
        <v>0.1</v>
      </c>
      <c r="E139" s="547"/>
      <c r="F139" s="546"/>
      <c r="G139" s="546"/>
      <c r="H139" s="182" t="s">
        <v>415</v>
      </c>
      <c r="I139" s="158" t="s">
        <v>416</v>
      </c>
      <c r="J139" s="158" t="s">
        <v>417</v>
      </c>
      <c r="K139" s="158"/>
      <c r="L139" s="159">
        <v>0</v>
      </c>
      <c r="M139" s="160">
        <v>96911655</v>
      </c>
      <c r="N139" s="158" t="s">
        <v>153</v>
      </c>
      <c r="O139" s="161">
        <v>46204</v>
      </c>
      <c r="P139" s="161">
        <v>46387</v>
      </c>
      <c r="Q139" s="158"/>
      <c r="R139" s="158"/>
      <c r="S139" s="158" t="s">
        <v>154</v>
      </c>
      <c r="T139" s="158" t="s">
        <v>154</v>
      </c>
      <c r="U139" s="158" t="s">
        <v>418</v>
      </c>
      <c r="Y139" s="183" t="s">
        <v>419</v>
      </c>
    </row>
    <row r="140" spans="1:25" ht="27.6" x14ac:dyDescent="0.3">
      <c r="A140" s="63" t="s">
        <v>79</v>
      </c>
      <c r="B140" s="490"/>
      <c r="C140" s="545"/>
      <c r="D140" s="546"/>
      <c r="E140" s="547"/>
      <c r="F140" s="546"/>
      <c r="G140" s="546"/>
      <c r="H140" s="181" t="s">
        <v>420</v>
      </c>
      <c r="I140" s="173" t="s">
        <v>421</v>
      </c>
      <c r="J140" s="173" t="s">
        <v>422</v>
      </c>
      <c r="K140" s="173"/>
      <c r="L140" s="174">
        <v>0</v>
      </c>
      <c r="M140" s="180">
        <v>882300000</v>
      </c>
      <c r="N140" s="173" t="s">
        <v>153</v>
      </c>
      <c r="O140" s="177">
        <v>46113</v>
      </c>
      <c r="P140" s="177">
        <v>46387</v>
      </c>
      <c r="Q140" s="173"/>
      <c r="R140" s="173" t="s">
        <v>154</v>
      </c>
      <c r="S140" s="173" t="s">
        <v>154</v>
      </c>
      <c r="T140" s="173" t="s">
        <v>154</v>
      </c>
      <c r="U140" s="173" t="s">
        <v>423</v>
      </c>
      <c r="Y140" s="184" t="s">
        <v>424</v>
      </c>
    </row>
    <row r="141" spans="1:25" ht="27.6" x14ac:dyDescent="0.3">
      <c r="A141" s="63" t="s">
        <v>79</v>
      </c>
      <c r="B141" s="490"/>
      <c r="C141" s="545"/>
      <c r="D141" s="546"/>
      <c r="E141" s="547"/>
      <c r="F141" s="546"/>
      <c r="G141" s="546"/>
      <c r="H141" s="181" t="s">
        <v>425</v>
      </c>
      <c r="I141" s="173" t="s">
        <v>426</v>
      </c>
      <c r="J141" s="173" t="s">
        <v>427</v>
      </c>
      <c r="K141" s="173"/>
      <c r="L141" s="174">
        <v>0</v>
      </c>
      <c r="M141" s="180">
        <v>240000000</v>
      </c>
      <c r="N141" s="173" t="s">
        <v>153</v>
      </c>
      <c r="O141" s="177">
        <v>46113</v>
      </c>
      <c r="P141" s="177">
        <v>46387</v>
      </c>
      <c r="Q141" s="173"/>
      <c r="R141" s="173" t="s">
        <v>154</v>
      </c>
      <c r="S141" s="173" t="s">
        <v>154</v>
      </c>
      <c r="T141" s="173" t="s">
        <v>154</v>
      </c>
      <c r="U141" s="173" t="s">
        <v>428</v>
      </c>
      <c r="Y141" s="185" t="s">
        <v>429</v>
      </c>
    </row>
    <row r="142" spans="1:25" ht="27.6" x14ac:dyDescent="0.3">
      <c r="A142" s="63" t="s">
        <v>79</v>
      </c>
      <c r="B142" s="490"/>
      <c r="C142" s="545"/>
      <c r="D142" s="546"/>
      <c r="E142" s="547"/>
      <c r="F142" s="546"/>
      <c r="G142" s="546"/>
      <c r="H142" s="181" t="s">
        <v>430</v>
      </c>
      <c r="I142" s="173" t="s">
        <v>431</v>
      </c>
      <c r="J142" s="173" t="s">
        <v>432</v>
      </c>
      <c r="K142" s="173"/>
      <c r="L142" s="174">
        <v>0</v>
      </c>
      <c r="M142" s="180">
        <v>250000000</v>
      </c>
      <c r="N142" s="173" t="s">
        <v>153</v>
      </c>
      <c r="O142" s="177">
        <v>46204</v>
      </c>
      <c r="P142" s="177">
        <v>46387</v>
      </c>
      <c r="Q142" s="173"/>
      <c r="R142" s="173"/>
      <c r="S142" s="173" t="s">
        <v>154</v>
      </c>
      <c r="T142" s="173" t="s">
        <v>154</v>
      </c>
      <c r="U142" s="173" t="s">
        <v>433</v>
      </c>
      <c r="Y142" s="186" t="s">
        <v>434</v>
      </c>
    </row>
    <row r="143" spans="1:25" ht="55.2" x14ac:dyDescent="0.3">
      <c r="A143" s="63" t="s">
        <v>86</v>
      </c>
      <c r="B143" s="490"/>
      <c r="C143" s="490" t="s">
        <v>435</v>
      </c>
      <c r="D143" s="490" t="s">
        <v>436</v>
      </c>
      <c r="E143" s="490"/>
      <c r="F143" s="543"/>
      <c r="G143" s="490"/>
      <c r="H143" s="187" t="s">
        <v>437</v>
      </c>
      <c r="I143" s="188" t="s">
        <v>438</v>
      </c>
      <c r="J143" s="189" t="s">
        <v>439</v>
      </c>
      <c r="K143" s="190"/>
      <c r="L143" s="191">
        <v>0</v>
      </c>
      <c r="M143" s="192">
        <v>3568212164</v>
      </c>
      <c r="N143" s="193" t="s">
        <v>153</v>
      </c>
      <c r="O143" s="194">
        <v>46023</v>
      </c>
      <c r="P143" s="194">
        <v>46387</v>
      </c>
      <c r="Q143" s="195" t="s">
        <v>154</v>
      </c>
      <c r="R143" s="195" t="s">
        <v>154</v>
      </c>
      <c r="S143" s="195" t="s">
        <v>154</v>
      </c>
      <c r="T143" s="195" t="s">
        <v>154</v>
      </c>
      <c r="U143" s="196" t="s">
        <v>440</v>
      </c>
    </row>
    <row r="144" spans="1:25" ht="27.6" x14ac:dyDescent="0.3">
      <c r="A144" s="63" t="s">
        <v>86</v>
      </c>
      <c r="B144" s="490"/>
      <c r="C144" s="490"/>
      <c r="D144" s="490"/>
      <c r="E144" s="490"/>
      <c r="F144" s="490"/>
      <c r="G144" s="490"/>
      <c r="H144" s="187" t="s">
        <v>441</v>
      </c>
      <c r="I144" s="188" t="s">
        <v>442</v>
      </c>
      <c r="J144" s="189" t="s">
        <v>443</v>
      </c>
      <c r="K144" s="190"/>
      <c r="L144" s="191">
        <v>0</v>
      </c>
      <c r="M144" s="192">
        <v>159417164</v>
      </c>
      <c r="N144" s="193" t="s">
        <v>153</v>
      </c>
      <c r="O144" s="194">
        <v>46204</v>
      </c>
      <c r="P144" s="194">
        <v>46387</v>
      </c>
      <c r="Q144" s="195"/>
      <c r="R144" s="196"/>
      <c r="S144" s="196" t="s">
        <v>154</v>
      </c>
      <c r="T144" s="195" t="s">
        <v>154</v>
      </c>
      <c r="U144" s="196" t="s">
        <v>444</v>
      </c>
    </row>
    <row r="145" spans="1:21" ht="27.6" x14ac:dyDescent="0.3">
      <c r="A145" s="63" t="s">
        <v>86</v>
      </c>
      <c r="B145" s="490"/>
      <c r="C145" s="490"/>
      <c r="D145" s="490"/>
      <c r="E145" s="490"/>
      <c r="F145" s="490"/>
      <c r="G145" s="490"/>
      <c r="H145" s="187" t="s">
        <v>445</v>
      </c>
      <c r="I145" s="188" t="s">
        <v>446</v>
      </c>
      <c r="J145" s="197" t="s">
        <v>447</v>
      </c>
      <c r="K145" s="190"/>
      <c r="L145" s="191">
        <v>0</v>
      </c>
      <c r="M145" s="193" t="s">
        <v>23</v>
      </c>
      <c r="N145" s="193" t="s">
        <v>153</v>
      </c>
      <c r="O145" s="194">
        <v>46023</v>
      </c>
      <c r="P145" s="194">
        <v>46295</v>
      </c>
      <c r="Q145" s="195" t="s">
        <v>154</v>
      </c>
      <c r="R145" s="196"/>
      <c r="S145" s="196" t="s">
        <v>154</v>
      </c>
      <c r="T145" s="195"/>
      <c r="U145" s="196" t="s">
        <v>448</v>
      </c>
    </row>
    <row r="146" spans="1:21" ht="41.4" x14ac:dyDescent="0.3">
      <c r="A146" s="63" t="s">
        <v>86</v>
      </c>
      <c r="B146" s="490"/>
      <c r="C146" s="490"/>
      <c r="D146" s="490"/>
      <c r="E146" s="490"/>
      <c r="F146" s="490"/>
      <c r="G146" s="490"/>
      <c r="H146" s="198" t="s">
        <v>449</v>
      </c>
      <c r="I146" s="157" t="s">
        <v>450</v>
      </c>
      <c r="J146" s="199" t="s">
        <v>451</v>
      </c>
      <c r="K146" s="158"/>
      <c r="L146" s="159">
        <v>0</v>
      </c>
      <c r="M146" s="200" t="s">
        <v>23</v>
      </c>
      <c r="N146" s="200" t="s">
        <v>153</v>
      </c>
      <c r="O146" s="161">
        <v>46023</v>
      </c>
      <c r="P146" s="161">
        <v>46387</v>
      </c>
      <c r="Q146" s="201" t="s">
        <v>154</v>
      </c>
      <c r="R146" s="201" t="s">
        <v>154</v>
      </c>
      <c r="S146" s="201" t="s">
        <v>154</v>
      </c>
      <c r="T146" s="201" t="s">
        <v>154</v>
      </c>
      <c r="U146" s="202" t="s">
        <v>452</v>
      </c>
    </row>
    <row r="147" spans="1:21" ht="27.6" x14ac:dyDescent="0.3">
      <c r="A147" s="63" t="s">
        <v>86</v>
      </c>
      <c r="B147" s="490"/>
      <c r="C147" s="490"/>
      <c r="D147" s="490"/>
      <c r="E147" s="490"/>
      <c r="F147" s="490"/>
      <c r="G147" s="490"/>
      <c r="H147" s="187" t="s">
        <v>453</v>
      </c>
      <c r="I147" s="195" t="s">
        <v>454</v>
      </c>
      <c r="J147" s="189" t="s">
        <v>455</v>
      </c>
      <c r="K147" s="190"/>
      <c r="L147" s="191">
        <v>0</v>
      </c>
      <c r="M147" s="192">
        <v>132741180</v>
      </c>
      <c r="N147" s="193" t="s">
        <v>153</v>
      </c>
      <c r="O147" s="194">
        <v>46023</v>
      </c>
      <c r="P147" s="194">
        <v>46387</v>
      </c>
      <c r="Q147" s="195" t="s">
        <v>154</v>
      </c>
      <c r="R147" s="196" t="s">
        <v>154</v>
      </c>
      <c r="S147" s="195" t="s">
        <v>154</v>
      </c>
      <c r="T147" s="195" t="s">
        <v>154</v>
      </c>
      <c r="U147" s="196" t="s">
        <v>456</v>
      </c>
    </row>
    <row r="148" spans="1:21" ht="27.6" x14ac:dyDescent="0.3">
      <c r="A148" s="63" t="s">
        <v>86</v>
      </c>
      <c r="B148" s="490"/>
      <c r="C148" s="490"/>
      <c r="D148" s="490"/>
      <c r="E148" s="490"/>
      <c r="F148" s="490"/>
      <c r="G148" s="490"/>
      <c r="H148" s="170" t="s">
        <v>457</v>
      </c>
      <c r="I148" s="171" t="s">
        <v>458</v>
      </c>
      <c r="J148" s="172" t="s">
        <v>459</v>
      </c>
      <c r="K148" s="173"/>
      <c r="L148" s="174">
        <v>0</v>
      </c>
      <c r="M148" s="175">
        <v>2287724076</v>
      </c>
      <c r="N148" s="176" t="s">
        <v>153</v>
      </c>
      <c r="O148" s="177">
        <v>46023</v>
      </c>
      <c r="P148" s="177">
        <v>46387</v>
      </c>
      <c r="Q148" s="178" t="s">
        <v>154</v>
      </c>
      <c r="R148" s="179" t="s">
        <v>154</v>
      </c>
      <c r="S148" s="178" t="s">
        <v>154</v>
      </c>
      <c r="T148" s="178" t="s">
        <v>154</v>
      </c>
      <c r="U148" s="179" t="s">
        <v>460</v>
      </c>
    </row>
    <row r="149" spans="1:21" ht="55.2" x14ac:dyDescent="0.3">
      <c r="A149" s="63" t="s">
        <v>461</v>
      </c>
      <c r="B149" s="497" t="s">
        <v>28</v>
      </c>
      <c r="C149" s="497" t="s">
        <v>105</v>
      </c>
      <c r="D149" s="488" t="s">
        <v>106</v>
      </c>
      <c r="E149" s="488"/>
      <c r="F149" s="488"/>
      <c r="G149" s="488"/>
      <c r="H149" s="68" t="s">
        <v>462</v>
      </c>
      <c r="I149" s="68" t="s">
        <v>463</v>
      </c>
      <c r="J149" s="89">
        <v>1</v>
      </c>
      <c r="K149" s="140"/>
      <c r="L149" s="146">
        <v>0</v>
      </c>
      <c r="M149" s="66">
        <v>0</v>
      </c>
      <c r="N149" s="124" t="s">
        <v>153</v>
      </c>
      <c r="O149" s="203">
        <v>46023</v>
      </c>
      <c r="P149" s="203" t="s">
        <v>464</v>
      </c>
      <c r="Q149" s="68" t="s">
        <v>465</v>
      </c>
      <c r="R149" s="68"/>
      <c r="S149" s="68"/>
      <c r="T149" s="68"/>
      <c r="U149" s="204"/>
    </row>
    <row r="150" spans="1:21" ht="41.4" x14ac:dyDescent="0.3">
      <c r="A150" s="63" t="s">
        <v>461</v>
      </c>
      <c r="B150" s="498"/>
      <c r="C150" s="498"/>
      <c r="D150" s="542"/>
      <c r="E150" s="542"/>
      <c r="F150" s="542"/>
      <c r="G150" s="542"/>
      <c r="H150" s="68" t="s">
        <v>466</v>
      </c>
      <c r="I150" s="68" t="s">
        <v>467</v>
      </c>
      <c r="J150" s="89">
        <v>1</v>
      </c>
      <c r="K150" s="140"/>
      <c r="L150" s="146">
        <v>0</v>
      </c>
      <c r="M150" s="66">
        <v>600104907</v>
      </c>
      <c r="N150" s="124" t="s">
        <v>468</v>
      </c>
      <c r="O150" s="203">
        <v>46023</v>
      </c>
      <c r="P150" s="203" t="s">
        <v>469</v>
      </c>
      <c r="Q150" s="68"/>
      <c r="R150" s="68" t="s">
        <v>465</v>
      </c>
      <c r="S150" s="68"/>
      <c r="T150" s="68"/>
      <c r="U150" s="204"/>
    </row>
    <row r="151" spans="1:21" ht="55.2" x14ac:dyDescent="0.3">
      <c r="A151" s="63" t="s">
        <v>461</v>
      </c>
      <c r="B151" s="498"/>
      <c r="C151" s="498"/>
      <c r="D151" s="542"/>
      <c r="E151" s="542"/>
      <c r="F151" s="542"/>
      <c r="G151" s="542"/>
      <c r="H151" s="68" t="s">
        <v>462</v>
      </c>
      <c r="I151" s="68" t="s">
        <v>470</v>
      </c>
      <c r="J151" s="89">
        <v>1</v>
      </c>
      <c r="K151" s="140"/>
      <c r="L151" s="146">
        <v>0</v>
      </c>
      <c r="M151" s="66">
        <v>0</v>
      </c>
      <c r="N151" s="124" t="s">
        <v>153</v>
      </c>
      <c r="O151" s="203">
        <v>46023</v>
      </c>
      <c r="P151" s="203" t="s">
        <v>464</v>
      </c>
      <c r="Q151" s="68" t="s">
        <v>465</v>
      </c>
      <c r="R151" s="68"/>
      <c r="S151" s="68"/>
      <c r="T151" s="68"/>
      <c r="U151" s="204"/>
    </row>
    <row r="152" spans="1:21" ht="41.4" x14ac:dyDescent="0.3">
      <c r="A152" s="63" t="s">
        <v>461</v>
      </c>
      <c r="B152" s="498"/>
      <c r="C152" s="498"/>
      <c r="D152" s="542"/>
      <c r="E152" s="542"/>
      <c r="F152" s="542"/>
      <c r="G152" s="542"/>
      <c r="H152" s="68" t="s">
        <v>466</v>
      </c>
      <c r="I152" s="68" t="s">
        <v>471</v>
      </c>
      <c r="J152" s="89">
        <v>1</v>
      </c>
      <c r="K152" s="140"/>
      <c r="L152" s="146">
        <v>0</v>
      </c>
      <c r="M152" s="66">
        <v>878703635</v>
      </c>
      <c r="N152" s="124" t="s">
        <v>468</v>
      </c>
      <c r="O152" s="203">
        <v>46023</v>
      </c>
      <c r="P152" s="203" t="s">
        <v>472</v>
      </c>
      <c r="Q152" s="68"/>
      <c r="R152" s="68" t="s">
        <v>465</v>
      </c>
      <c r="S152" s="68" t="s">
        <v>465</v>
      </c>
      <c r="T152" s="68" t="s">
        <v>465</v>
      </c>
      <c r="U152" s="204"/>
    </row>
    <row r="153" spans="1:21" ht="55.2" x14ac:dyDescent="0.3">
      <c r="A153" s="63" t="s">
        <v>461</v>
      </c>
      <c r="B153" s="498"/>
      <c r="C153" s="498"/>
      <c r="D153" s="542"/>
      <c r="E153" s="542"/>
      <c r="F153" s="542"/>
      <c r="G153" s="542"/>
      <c r="H153" s="68" t="s">
        <v>462</v>
      </c>
      <c r="I153" s="68" t="s">
        <v>473</v>
      </c>
      <c r="J153" s="89">
        <v>1</v>
      </c>
      <c r="K153" s="140"/>
      <c r="L153" s="146">
        <v>0</v>
      </c>
      <c r="M153" s="66">
        <v>0</v>
      </c>
      <c r="N153" s="124" t="s">
        <v>153</v>
      </c>
      <c r="O153" s="203">
        <v>46023</v>
      </c>
      <c r="P153" s="203" t="s">
        <v>464</v>
      </c>
      <c r="Q153" s="68" t="s">
        <v>465</v>
      </c>
      <c r="R153" s="68"/>
      <c r="S153" s="68"/>
      <c r="T153" s="68"/>
      <c r="U153" s="204"/>
    </row>
    <row r="154" spans="1:21" ht="41.4" x14ac:dyDescent="0.3">
      <c r="A154" s="63" t="s">
        <v>461</v>
      </c>
      <c r="B154" s="498"/>
      <c r="C154" s="498"/>
      <c r="D154" s="542"/>
      <c r="E154" s="542"/>
      <c r="F154" s="542"/>
      <c r="G154" s="542"/>
      <c r="H154" s="68" t="s">
        <v>466</v>
      </c>
      <c r="I154" s="68" t="s">
        <v>474</v>
      </c>
      <c r="J154" s="89">
        <v>1</v>
      </c>
      <c r="K154" s="140"/>
      <c r="L154" s="146">
        <v>0</v>
      </c>
      <c r="M154" s="66">
        <v>70194110</v>
      </c>
      <c r="N154" s="124" t="s">
        <v>468</v>
      </c>
      <c r="O154" s="203">
        <v>46023</v>
      </c>
      <c r="P154" s="203" t="s">
        <v>472</v>
      </c>
      <c r="Q154" s="68"/>
      <c r="R154" s="68" t="s">
        <v>465</v>
      </c>
      <c r="S154" s="68" t="s">
        <v>465</v>
      </c>
      <c r="T154" s="68" t="s">
        <v>465</v>
      </c>
      <c r="U154" s="204"/>
    </row>
    <row r="155" spans="1:21" ht="55.2" x14ac:dyDescent="0.3">
      <c r="A155" s="63" t="s">
        <v>461</v>
      </c>
      <c r="B155" s="498"/>
      <c r="C155" s="498"/>
      <c r="D155" s="542"/>
      <c r="E155" s="542"/>
      <c r="F155" s="542"/>
      <c r="G155" s="542"/>
      <c r="H155" s="68" t="s">
        <v>462</v>
      </c>
      <c r="I155" s="68" t="s">
        <v>475</v>
      </c>
      <c r="J155" s="89">
        <v>1</v>
      </c>
      <c r="K155" s="140"/>
      <c r="L155" s="146">
        <v>0</v>
      </c>
      <c r="M155" s="66">
        <v>0</v>
      </c>
      <c r="N155" s="124" t="s">
        <v>153</v>
      </c>
      <c r="O155" s="203">
        <v>46023</v>
      </c>
      <c r="P155" s="203" t="s">
        <v>464</v>
      </c>
      <c r="Q155" s="68" t="s">
        <v>465</v>
      </c>
      <c r="R155" s="68"/>
      <c r="S155" s="68"/>
      <c r="T155" s="68"/>
      <c r="U155" s="204"/>
    </row>
    <row r="156" spans="1:21" ht="41.4" x14ac:dyDescent="0.3">
      <c r="A156" s="63" t="s">
        <v>461</v>
      </c>
      <c r="B156" s="498"/>
      <c r="C156" s="498"/>
      <c r="D156" s="542"/>
      <c r="E156" s="542"/>
      <c r="F156" s="542"/>
      <c r="G156" s="542"/>
      <c r="H156" s="68" t="s">
        <v>466</v>
      </c>
      <c r="I156" s="68" t="s">
        <v>476</v>
      </c>
      <c r="J156" s="89">
        <v>1</v>
      </c>
      <c r="K156" s="140"/>
      <c r="L156" s="146">
        <v>0</v>
      </c>
      <c r="M156" s="66">
        <v>2756674092</v>
      </c>
      <c r="N156" s="124" t="s">
        <v>468</v>
      </c>
      <c r="O156" s="203">
        <v>46023</v>
      </c>
      <c r="P156" s="203" t="s">
        <v>472</v>
      </c>
      <c r="Q156" s="68"/>
      <c r="R156" s="68" t="s">
        <v>465</v>
      </c>
      <c r="S156" s="68" t="s">
        <v>465</v>
      </c>
      <c r="T156" s="68" t="s">
        <v>465</v>
      </c>
      <c r="U156" s="204"/>
    </row>
    <row r="157" spans="1:21" ht="55.2" x14ac:dyDescent="0.3">
      <c r="A157" s="63" t="s">
        <v>461</v>
      </c>
      <c r="B157" s="498"/>
      <c r="C157" s="498"/>
      <c r="D157" s="542"/>
      <c r="E157" s="542"/>
      <c r="F157" s="542"/>
      <c r="G157" s="542"/>
      <c r="H157" s="68" t="s">
        <v>462</v>
      </c>
      <c r="I157" s="68" t="s">
        <v>477</v>
      </c>
      <c r="J157" s="89">
        <v>1</v>
      </c>
      <c r="K157" s="140"/>
      <c r="L157" s="146">
        <v>0</v>
      </c>
      <c r="M157" s="66">
        <v>0</v>
      </c>
      <c r="N157" s="124" t="s">
        <v>153</v>
      </c>
      <c r="O157" s="203">
        <v>46023</v>
      </c>
      <c r="P157" s="203" t="s">
        <v>469</v>
      </c>
      <c r="Q157" s="68"/>
      <c r="R157" s="68" t="s">
        <v>465</v>
      </c>
      <c r="S157" s="68"/>
      <c r="T157" s="68"/>
      <c r="U157" s="204"/>
    </row>
    <row r="158" spans="1:21" ht="41.4" x14ac:dyDescent="0.3">
      <c r="A158" s="63" t="s">
        <v>461</v>
      </c>
      <c r="B158" s="498"/>
      <c r="C158" s="498"/>
      <c r="D158" s="542"/>
      <c r="E158" s="542"/>
      <c r="F158" s="542"/>
      <c r="G158" s="542"/>
      <c r="H158" s="68" t="s">
        <v>466</v>
      </c>
      <c r="I158" s="68" t="s">
        <v>478</v>
      </c>
      <c r="J158" s="89">
        <v>0.4</v>
      </c>
      <c r="K158" s="140"/>
      <c r="L158" s="146">
        <v>0</v>
      </c>
      <c r="M158" s="66">
        <f>(2260472755+4912301350)*K158</f>
        <v>0</v>
      </c>
      <c r="N158" s="124" t="s">
        <v>468</v>
      </c>
      <c r="O158" s="203">
        <v>46023</v>
      </c>
      <c r="P158" s="203" t="s">
        <v>472</v>
      </c>
      <c r="Q158" s="68"/>
      <c r="R158" s="68"/>
      <c r="S158" s="68" t="s">
        <v>465</v>
      </c>
      <c r="T158" s="68" t="s">
        <v>465</v>
      </c>
      <c r="U158" s="204"/>
    </row>
    <row r="159" spans="1:21" ht="55.2" x14ac:dyDescent="0.3">
      <c r="A159" s="63" t="s">
        <v>461</v>
      </c>
      <c r="B159" s="498"/>
      <c r="C159" s="498"/>
      <c r="D159" s="542"/>
      <c r="E159" s="542"/>
      <c r="F159" s="542"/>
      <c r="G159" s="542"/>
      <c r="H159" s="68" t="s">
        <v>462</v>
      </c>
      <c r="I159" s="68" t="s">
        <v>479</v>
      </c>
      <c r="J159" s="89">
        <v>1</v>
      </c>
      <c r="K159" s="140"/>
      <c r="L159" s="146">
        <v>0</v>
      </c>
      <c r="M159" s="66">
        <v>0</v>
      </c>
      <c r="N159" s="124" t="s">
        <v>153</v>
      </c>
      <c r="O159" s="203">
        <v>46023</v>
      </c>
      <c r="P159" s="203" t="s">
        <v>480</v>
      </c>
      <c r="Q159" s="68"/>
      <c r="R159" s="68"/>
      <c r="S159" s="68" t="s">
        <v>465</v>
      </c>
      <c r="T159" s="68"/>
      <c r="U159" s="204"/>
    </row>
    <row r="160" spans="1:21" ht="41.4" x14ac:dyDescent="0.3">
      <c r="A160" s="63" t="s">
        <v>461</v>
      </c>
      <c r="B160" s="498"/>
      <c r="C160" s="499"/>
      <c r="D160" s="489"/>
      <c r="E160" s="489"/>
      <c r="F160" s="489"/>
      <c r="G160" s="489"/>
      <c r="H160" s="68" t="s">
        <v>466</v>
      </c>
      <c r="I160" s="68" t="s">
        <v>481</v>
      </c>
      <c r="J160" s="89">
        <v>0.25</v>
      </c>
      <c r="K160" s="140"/>
      <c r="L160" s="146">
        <v>0</v>
      </c>
      <c r="M160" s="66">
        <f>2570390241*K160</f>
        <v>0</v>
      </c>
      <c r="N160" s="124" t="s">
        <v>468</v>
      </c>
      <c r="O160" s="203">
        <v>46023</v>
      </c>
      <c r="P160" s="203" t="s">
        <v>472</v>
      </c>
      <c r="Q160" s="68"/>
      <c r="R160" s="68"/>
      <c r="S160" s="68"/>
      <c r="T160" s="68" t="s">
        <v>465</v>
      </c>
      <c r="U160" s="204"/>
    </row>
    <row r="161" spans="1:21" ht="55.2" x14ac:dyDescent="0.3">
      <c r="A161" s="63" t="s">
        <v>461</v>
      </c>
      <c r="B161" s="498"/>
      <c r="C161" s="497" t="s">
        <v>109</v>
      </c>
      <c r="D161" s="488" t="s">
        <v>106</v>
      </c>
      <c r="E161" s="488"/>
      <c r="F161" s="488"/>
      <c r="G161" s="488"/>
      <c r="H161" s="68" t="s">
        <v>462</v>
      </c>
      <c r="I161" s="68" t="s">
        <v>482</v>
      </c>
      <c r="J161" s="89">
        <v>1</v>
      </c>
      <c r="K161" s="140"/>
      <c r="L161" s="146">
        <v>0</v>
      </c>
      <c r="M161" s="66">
        <v>0</v>
      </c>
      <c r="N161" s="124" t="s">
        <v>153</v>
      </c>
      <c r="O161" s="203">
        <v>46023</v>
      </c>
      <c r="P161" s="203" t="s">
        <v>464</v>
      </c>
      <c r="Q161" s="68" t="s">
        <v>465</v>
      </c>
      <c r="R161" s="68"/>
      <c r="S161" s="68"/>
      <c r="T161" s="68"/>
      <c r="U161" s="204"/>
    </row>
    <row r="162" spans="1:21" ht="41.4" x14ac:dyDescent="0.3">
      <c r="A162" s="63" t="s">
        <v>461</v>
      </c>
      <c r="B162" s="498"/>
      <c r="C162" s="498"/>
      <c r="D162" s="542"/>
      <c r="E162" s="542"/>
      <c r="F162" s="542"/>
      <c r="G162" s="542"/>
      <c r="H162" s="68" t="s">
        <v>466</v>
      </c>
      <c r="I162" s="68" t="s">
        <v>483</v>
      </c>
      <c r="J162" s="89">
        <v>1</v>
      </c>
      <c r="K162" s="140"/>
      <c r="L162" s="146">
        <v>0</v>
      </c>
      <c r="M162" s="66">
        <v>839564329</v>
      </c>
      <c r="N162" s="124" t="s">
        <v>468</v>
      </c>
      <c r="O162" s="203">
        <v>46023</v>
      </c>
      <c r="P162" s="203" t="s">
        <v>472</v>
      </c>
      <c r="Q162" s="68"/>
      <c r="R162" s="68" t="s">
        <v>465</v>
      </c>
      <c r="S162" s="68" t="s">
        <v>465</v>
      </c>
      <c r="T162" s="68" t="s">
        <v>465</v>
      </c>
      <c r="U162" s="204"/>
    </row>
    <row r="163" spans="1:21" ht="55.2" x14ac:dyDescent="0.3">
      <c r="A163" s="63" t="s">
        <v>461</v>
      </c>
      <c r="B163" s="498"/>
      <c r="C163" s="498"/>
      <c r="D163" s="542"/>
      <c r="E163" s="542"/>
      <c r="F163" s="542"/>
      <c r="G163" s="542"/>
      <c r="H163" s="68" t="s">
        <v>462</v>
      </c>
      <c r="I163" s="68" t="s">
        <v>470</v>
      </c>
      <c r="J163" s="89">
        <v>1</v>
      </c>
      <c r="K163" s="140"/>
      <c r="L163" s="146">
        <v>0</v>
      </c>
      <c r="M163" s="66">
        <v>0</v>
      </c>
      <c r="N163" s="124" t="s">
        <v>153</v>
      </c>
      <c r="O163" s="203">
        <v>46023</v>
      </c>
      <c r="P163" s="203" t="s">
        <v>464</v>
      </c>
      <c r="Q163" s="68" t="s">
        <v>465</v>
      </c>
      <c r="R163" s="68"/>
      <c r="S163" s="68"/>
      <c r="T163" s="68"/>
      <c r="U163" s="204"/>
    </row>
    <row r="164" spans="1:21" ht="41.4" x14ac:dyDescent="0.3">
      <c r="A164" s="63" t="s">
        <v>461</v>
      </c>
      <c r="B164" s="498"/>
      <c r="C164" s="498"/>
      <c r="D164" s="542"/>
      <c r="E164" s="542"/>
      <c r="F164" s="542"/>
      <c r="G164" s="542"/>
      <c r="H164" s="68" t="s">
        <v>466</v>
      </c>
      <c r="I164" s="68" t="s">
        <v>471</v>
      </c>
      <c r="J164" s="89">
        <v>1</v>
      </c>
      <c r="K164" s="140"/>
      <c r="L164" s="146">
        <v>0</v>
      </c>
      <c r="M164" s="66">
        <v>8884670084</v>
      </c>
      <c r="N164" s="124" t="s">
        <v>468</v>
      </c>
      <c r="O164" s="203">
        <v>46023</v>
      </c>
      <c r="P164" s="203" t="s">
        <v>472</v>
      </c>
      <c r="Q164" s="68"/>
      <c r="R164" s="68" t="s">
        <v>465</v>
      </c>
      <c r="S164" s="68" t="s">
        <v>465</v>
      </c>
      <c r="T164" s="68" t="s">
        <v>465</v>
      </c>
      <c r="U164" s="204"/>
    </row>
    <row r="165" spans="1:21" ht="55.2" x14ac:dyDescent="0.3">
      <c r="A165" s="63" t="s">
        <v>461</v>
      </c>
      <c r="B165" s="498"/>
      <c r="C165" s="498"/>
      <c r="D165" s="542"/>
      <c r="E165" s="542"/>
      <c r="F165" s="542"/>
      <c r="G165" s="542"/>
      <c r="H165" s="68" t="s">
        <v>462</v>
      </c>
      <c r="I165" s="68" t="s">
        <v>473</v>
      </c>
      <c r="J165" s="89">
        <v>1</v>
      </c>
      <c r="K165" s="140"/>
      <c r="L165" s="146">
        <v>0</v>
      </c>
      <c r="M165" s="66">
        <v>0</v>
      </c>
      <c r="N165" s="124" t="s">
        <v>153</v>
      </c>
      <c r="O165" s="203">
        <v>46023</v>
      </c>
      <c r="P165" s="203" t="s">
        <v>464</v>
      </c>
      <c r="Q165" s="68" t="s">
        <v>465</v>
      </c>
      <c r="R165" s="68"/>
      <c r="S165" s="68"/>
      <c r="T165" s="68"/>
      <c r="U165" s="204"/>
    </row>
    <row r="166" spans="1:21" ht="41.4" x14ac:dyDescent="0.3">
      <c r="A166" s="63" t="s">
        <v>461</v>
      </c>
      <c r="B166" s="498"/>
      <c r="C166" s="498"/>
      <c r="D166" s="542"/>
      <c r="E166" s="542"/>
      <c r="F166" s="542"/>
      <c r="G166" s="542"/>
      <c r="H166" s="68" t="s">
        <v>466</v>
      </c>
      <c r="I166" s="68" t="s">
        <v>474</v>
      </c>
      <c r="J166" s="89">
        <v>1</v>
      </c>
      <c r="K166" s="140"/>
      <c r="L166" s="146">
        <v>0</v>
      </c>
      <c r="M166" s="66">
        <v>709740443</v>
      </c>
      <c r="N166" s="124" t="s">
        <v>468</v>
      </c>
      <c r="O166" s="203">
        <v>46023</v>
      </c>
      <c r="P166" s="203" t="s">
        <v>472</v>
      </c>
      <c r="Q166" s="68"/>
      <c r="R166" s="68" t="s">
        <v>465</v>
      </c>
      <c r="S166" s="68" t="s">
        <v>465</v>
      </c>
      <c r="T166" s="68" t="s">
        <v>465</v>
      </c>
      <c r="U166" s="204"/>
    </row>
    <row r="167" spans="1:21" ht="55.2" x14ac:dyDescent="0.3">
      <c r="A167" s="63" t="s">
        <v>461</v>
      </c>
      <c r="B167" s="498"/>
      <c r="C167" s="498"/>
      <c r="D167" s="542"/>
      <c r="E167" s="542"/>
      <c r="F167" s="542"/>
      <c r="G167" s="542"/>
      <c r="H167" s="68" t="s">
        <v>462</v>
      </c>
      <c r="I167" s="68" t="s">
        <v>484</v>
      </c>
      <c r="J167" s="89">
        <v>0.77</v>
      </c>
      <c r="K167" s="140"/>
      <c r="L167" s="146">
        <v>0</v>
      </c>
      <c r="M167" s="66">
        <v>0</v>
      </c>
      <c r="N167" s="124" t="s">
        <v>153</v>
      </c>
      <c r="O167" s="203">
        <v>46023</v>
      </c>
      <c r="P167" s="203" t="s">
        <v>472</v>
      </c>
      <c r="Q167" s="68"/>
      <c r="R167" s="68"/>
      <c r="S167" s="68"/>
      <c r="T167" s="68" t="s">
        <v>465</v>
      </c>
      <c r="U167" s="204"/>
    </row>
    <row r="168" spans="1:21" ht="55.2" x14ac:dyDescent="0.3">
      <c r="A168" s="63" t="s">
        <v>461</v>
      </c>
      <c r="B168" s="498"/>
      <c r="C168" s="498"/>
      <c r="D168" s="542"/>
      <c r="E168" s="542"/>
      <c r="F168" s="542"/>
      <c r="G168" s="542"/>
      <c r="H168" s="68" t="s">
        <v>462</v>
      </c>
      <c r="I168" s="68" t="s">
        <v>485</v>
      </c>
      <c r="J168" s="89">
        <v>1</v>
      </c>
      <c r="K168" s="140"/>
      <c r="L168" s="146">
        <v>0</v>
      </c>
      <c r="M168" s="66">
        <v>0</v>
      </c>
      <c r="N168" s="124" t="s">
        <v>153</v>
      </c>
      <c r="O168" s="203">
        <v>46023</v>
      </c>
      <c r="P168" s="203" t="s">
        <v>469</v>
      </c>
      <c r="Q168" s="68"/>
      <c r="R168" s="68" t="s">
        <v>465</v>
      </c>
      <c r="S168" s="68"/>
      <c r="T168" s="68"/>
      <c r="U168" s="204"/>
    </row>
    <row r="169" spans="1:21" ht="41.4" x14ac:dyDescent="0.3">
      <c r="A169" s="63" t="s">
        <v>461</v>
      </c>
      <c r="B169" s="498"/>
      <c r="C169" s="498"/>
      <c r="D169" s="542"/>
      <c r="E169" s="542"/>
      <c r="F169" s="542"/>
      <c r="G169" s="542"/>
      <c r="H169" s="68" t="s">
        <v>466</v>
      </c>
      <c r="I169" s="139" t="s">
        <v>486</v>
      </c>
      <c r="J169" s="89">
        <v>0.4</v>
      </c>
      <c r="K169" s="140"/>
      <c r="L169" s="146">
        <v>0</v>
      </c>
      <c r="M169" s="66">
        <f>4806674724*K169</f>
        <v>0</v>
      </c>
      <c r="N169" s="124" t="s">
        <v>468</v>
      </c>
      <c r="O169" s="203">
        <v>46023</v>
      </c>
      <c r="P169" s="203" t="s">
        <v>472</v>
      </c>
      <c r="Q169" s="68"/>
      <c r="R169" s="68"/>
      <c r="S169" s="68" t="s">
        <v>465</v>
      </c>
      <c r="T169" s="68" t="s">
        <v>465</v>
      </c>
      <c r="U169" s="204"/>
    </row>
    <row r="170" spans="1:21" ht="55.2" x14ac:dyDescent="0.3">
      <c r="A170" s="63" t="s">
        <v>461</v>
      </c>
      <c r="B170" s="498"/>
      <c r="C170" s="498"/>
      <c r="D170" s="542"/>
      <c r="E170" s="542"/>
      <c r="F170" s="542"/>
      <c r="G170" s="542"/>
      <c r="H170" s="68" t="s">
        <v>462</v>
      </c>
      <c r="I170" s="68" t="s">
        <v>487</v>
      </c>
      <c r="J170" s="89">
        <v>1</v>
      </c>
      <c r="K170" s="140"/>
      <c r="L170" s="146">
        <v>0</v>
      </c>
      <c r="M170" s="66">
        <v>0</v>
      </c>
      <c r="N170" s="124" t="s">
        <v>153</v>
      </c>
      <c r="O170" s="203">
        <v>46023</v>
      </c>
      <c r="P170" s="203" t="s">
        <v>480</v>
      </c>
      <c r="Q170" s="68"/>
      <c r="R170" s="68"/>
      <c r="S170" s="68" t="s">
        <v>465</v>
      </c>
      <c r="T170" s="68"/>
      <c r="U170" s="204"/>
    </row>
    <row r="171" spans="1:21" ht="41.4" x14ac:dyDescent="0.3">
      <c r="A171" s="63" t="s">
        <v>461</v>
      </c>
      <c r="B171" s="498"/>
      <c r="C171" s="499"/>
      <c r="D171" s="489"/>
      <c r="E171" s="489"/>
      <c r="F171" s="489"/>
      <c r="G171" s="489"/>
      <c r="H171" s="68" t="s">
        <v>466</v>
      </c>
      <c r="I171" s="139" t="s">
        <v>488</v>
      </c>
      <c r="J171" s="89">
        <v>0.25</v>
      </c>
      <c r="K171" s="140"/>
      <c r="L171" s="146">
        <v>0</v>
      </c>
      <c r="M171" s="66">
        <f>3003666213*K171</f>
        <v>0</v>
      </c>
      <c r="N171" s="124" t="s">
        <v>468</v>
      </c>
      <c r="O171" s="203">
        <v>46023</v>
      </c>
      <c r="P171" s="203" t="s">
        <v>472</v>
      </c>
      <c r="Q171" s="68"/>
      <c r="R171" s="68"/>
      <c r="S171" s="68"/>
      <c r="T171" s="68" t="s">
        <v>465</v>
      </c>
      <c r="U171" s="204"/>
    </row>
    <row r="172" spans="1:21" ht="26.4" customHeight="1" x14ac:dyDescent="0.3">
      <c r="A172" s="63" t="s">
        <v>461</v>
      </c>
      <c r="B172" s="498"/>
      <c r="C172" s="497" t="s">
        <v>489</v>
      </c>
      <c r="D172" s="497" t="s">
        <v>490</v>
      </c>
      <c r="E172" s="497"/>
      <c r="F172" s="497"/>
      <c r="G172" s="497"/>
      <c r="H172" s="68" t="s">
        <v>491</v>
      </c>
      <c r="I172" s="85" t="s">
        <v>492</v>
      </c>
      <c r="J172" s="150">
        <v>1</v>
      </c>
      <c r="K172" s="68"/>
      <c r="L172" s="146">
        <v>0</v>
      </c>
      <c r="M172" s="66">
        <v>0</v>
      </c>
      <c r="N172" s="124" t="s">
        <v>153</v>
      </c>
      <c r="O172" s="203">
        <v>46023</v>
      </c>
      <c r="P172" s="203" t="s">
        <v>464</v>
      </c>
      <c r="Q172" s="68" t="s">
        <v>465</v>
      </c>
      <c r="R172" s="68"/>
      <c r="S172" s="68"/>
      <c r="T172" s="68"/>
      <c r="U172" s="205"/>
    </row>
    <row r="173" spans="1:21" ht="27.6" x14ac:dyDescent="0.3">
      <c r="A173" s="63" t="s">
        <v>461</v>
      </c>
      <c r="B173" s="498"/>
      <c r="C173" s="498"/>
      <c r="D173" s="498"/>
      <c r="E173" s="498"/>
      <c r="F173" s="498"/>
      <c r="G173" s="498"/>
      <c r="H173" s="68" t="s">
        <v>493</v>
      </c>
      <c r="I173" s="68" t="s">
        <v>494</v>
      </c>
      <c r="J173" s="150">
        <v>12</v>
      </c>
      <c r="K173" s="68"/>
      <c r="L173" s="146">
        <v>0</v>
      </c>
      <c r="M173" s="66">
        <v>0</v>
      </c>
      <c r="N173" s="124" t="s">
        <v>153</v>
      </c>
      <c r="O173" s="203">
        <v>46023</v>
      </c>
      <c r="P173" s="203" t="s">
        <v>472</v>
      </c>
      <c r="Q173" s="68" t="s">
        <v>465</v>
      </c>
      <c r="R173" s="68" t="s">
        <v>465</v>
      </c>
      <c r="S173" s="68" t="s">
        <v>465</v>
      </c>
      <c r="T173" s="68" t="s">
        <v>465</v>
      </c>
      <c r="U173" s="205"/>
    </row>
    <row r="174" spans="1:21" x14ac:dyDescent="0.3">
      <c r="A174" s="63" t="s">
        <v>461</v>
      </c>
      <c r="B174" s="498"/>
      <c r="C174" s="498"/>
      <c r="D174" s="498"/>
      <c r="E174" s="498"/>
      <c r="F174" s="498"/>
      <c r="G174" s="498"/>
      <c r="H174" s="68" t="s">
        <v>495</v>
      </c>
      <c r="I174" s="206" t="s">
        <v>496</v>
      </c>
      <c r="J174" s="207">
        <v>12</v>
      </c>
      <c r="K174" s="208"/>
      <c r="L174" s="146">
        <v>0</v>
      </c>
      <c r="M174" s="66">
        <v>0</v>
      </c>
      <c r="N174" s="124" t="s">
        <v>153</v>
      </c>
      <c r="O174" s="203">
        <v>46023</v>
      </c>
      <c r="P174" s="203" t="s">
        <v>472</v>
      </c>
      <c r="Q174" s="68" t="s">
        <v>465</v>
      </c>
      <c r="R174" s="68" t="s">
        <v>465</v>
      </c>
      <c r="S174" s="68" t="s">
        <v>465</v>
      </c>
      <c r="T174" s="68" t="s">
        <v>465</v>
      </c>
      <c r="U174" s="205"/>
    </row>
    <row r="175" spans="1:21" x14ac:dyDescent="0.3">
      <c r="A175" s="63" t="s">
        <v>461</v>
      </c>
      <c r="B175" s="498"/>
      <c r="C175" s="499"/>
      <c r="D175" s="499"/>
      <c r="E175" s="499"/>
      <c r="F175" s="499"/>
      <c r="G175" s="499"/>
      <c r="H175" s="68" t="s">
        <v>497</v>
      </c>
      <c r="I175" s="68" t="s">
        <v>498</v>
      </c>
      <c r="J175" s="207">
        <v>12</v>
      </c>
      <c r="K175" s="208"/>
      <c r="L175" s="146">
        <v>0</v>
      </c>
      <c r="M175" s="66">
        <v>0</v>
      </c>
      <c r="N175" s="124" t="s">
        <v>153</v>
      </c>
      <c r="O175" s="203">
        <v>46023</v>
      </c>
      <c r="P175" s="203" t="s">
        <v>472</v>
      </c>
      <c r="Q175" s="68" t="s">
        <v>465</v>
      </c>
      <c r="R175" s="68" t="s">
        <v>465</v>
      </c>
      <c r="S175" s="68" t="s">
        <v>465</v>
      </c>
      <c r="T175" s="68" t="s">
        <v>465</v>
      </c>
      <c r="U175" s="205"/>
    </row>
    <row r="176" spans="1:21" ht="14.4" customHeight="1" x14ac:dyDescent="0.3">
      <c r="A176" s="63" t="s">
        <v>461</v>
      </c>
      <c r="B176" s="498"/>
      <c r="C176" s="497" t="s">
        <v>60</v>
      </c>
      <c r="D176" s="497" t="s">
        <v>499</v>
      </c>
      <c r="E176" s="497"/>
      <c r="F176" s="497"/>
      <c r="G176" s="497"/>
      <c r="H176" s="68" t="s">
        <v>500</v>
      </c>
      <c r="I176" s="68" t="s">
        <v>501</v>
      </c>
      <c r="J176" s="150">
        <v>12</v>
      </c>
      <c r="K176" s="68"/>
      <c r="L176" s="146">
        <v>0</v>
      </c>
      <c r="M176" s="66">
        <v>0</v>
      </c>
      <c r="N176" s="124" t="s">
        <v>153</v>
      </c>
      <c r="O176" s="203">
        <v>46023</v>
      </c>
      <c r="P176" s="203">
        <v>46387</v>
      </c>
      <c r="Q176" s="68" t="s">
        <v>465</v>
      </c>
      <c r="R176" s="68" t="s">
        <v>465</v>
      </c>
      <c r="S176" s="68" t="s">
        <v>465</v>
      </c>
      <c r="T176" s="68" t="s">
        <v>465</v>
      </c>
      <c r="U176" s="205"/>
    </row>
    <row r="177" spans="1:22" x14ac:dyDescent="0.3">
      <c r="A177" s="63" t="s">
        <v>461</v>
      </c>
      <c r="B177" s="498"/>
      <c r="C177" s="498"/>
      <c r="D177" s="498"/>
      <c r="E177" s="498"/>
      <c r="F177" s="498"/>
      <c r="G177" s="498"/>
      <c r="H177" s="68" t="s">
        <v>502</v>
      </c>
      <c r="I177" s="68" t="s">
        <v>503</v>
      </c>
      <c r="J177" s="150"/>
      <c r="K177" s="68"/>
      <c r="L177" s="146">
        <v>0</v>
      </c>
      <c r="M177" s="66"/>
      <c r="N177" s="124"/>
      <c r="O177" s="203"/>
      <c r="P177" s="203"/>
      <c r="Q177" s="68"/>
      <c r="R177" s="68"/>
      <c r="S177" s="68"/>
      <c r="T177" s="68"/>
      <c r="U177" s="205"/>
    </row>
    <row r="178" spans="1:22" x14ac:dyDescent="0.3">
      <c r="A178" s="63" t="s">
        <v>461</v>
      </c>
      <c r="B178" s="498"/>
      <c r="C178" s="498"/>
      <c r="D178" s="498"/>
      <c r="E178" s="498"/>
      <c r="F178" s="498"/>
      <c r="G178" s="498"/>
      <c r="H178" s="68" t="s">
        <v>504</v>
      </c>
      <c r="I178" s="68" t="s">
        <v>505</v>
      </c>
      <c r="J178" s="209">
        <v>1</v>
      </c>
      <c r="K178" s="146"/>
      <c r="L178" s="146">
        <v>0</v>
      </c>
      <c r="M178" s="66">
        <v>0</v>
      </c>
      <c r="N178" s="124" t="s">
        <v>153</v>
      </c>
      <c r="O178" s="203">
        <v>46023</v>
      </c>
      <c r="P178" s="203">
        <v>46387</v>
      </c>
      <c r="Q178" s="68" t="s">
        <v>465</v>
      </c>
      <c r="R178" s="68" t="s">
        <v>465</v>
      </c>
      <c r="S178" s="68" t="s">
        <v>465</v>
      </c>
      <c r="T178" s="68" t="s">
        <v>465</v>
      </c>
      <c r="U178" s="205"/>
    </row>
    <row r="179" spans="1:22" x14ac:dyDescent="0.3">
      <c r="A179" s="63" t="s">
        <v>461</v>
      </c>
      <c r="B179" s="498"/>
      <c r="C179" s="498"/>
      <c r="D179" s="498"/>
      <c r="E179" s="498"/>
      <c r="F179" s="498"/>
      <c r="G179" s="498"/>
      <c r="H179" s="68" t="s">
        <v>506</v>
      </c>
      <c r="I179" s="68" t="s">
        <v>507</v>
      </c>
      <c r="J179" s="209">
        <v>1</v>
      </c>
      <c r="K179" s="146"/>
      <c r="L179" s="146">
        <v>0</v>
      </c>
      <c r="M179" s="66">
        <v>0</v>
      </c>
      <c r="N179" s="124" t="s">
        <v>153</v>
      </c>
      <c r="O179" s="203">
        <v>46023</v>
      </c>
      <c r="P179" s="203">
        <v>46387</v>
      </c>
      <c r="Q179" s="68" t="s">
        <v>465</v>
      </c>
      <c r="R179" s="68" t="s">
        <v>465</v>
      </c>
      <c r="S179" s="68" t="s">
        <v>465</v>
      </c>
      <c r="T179" s="68" t="s">
        <v>465</v>
      </c>
      <c r="U179" s="205"/>
    </row>
    <row r="180" spans="1:22" x14ac:dyDescent="0.3">
      <c r="A180" s="63" t="s">
        <v>461</v>
      </c>
      <c r="B180" s="498"/>
      <c r="C180" s="498"/>
      <c r="D180" s="498"/>
      <c r="E180" s="498"/>
      <c r="F180" s="498"/>
      <c r="G180" s="498"/>
      <c r="H180" s="68" t="s">
        <v>508</v>
      </c>
      <c r="I180" s="68" t="s">
        <v>509</v>
      </c>
      <c r="J180" s="209">
        <v>1</v>
      </c>
      <c r="K180" s="146"/>
      <c r="L180" s="146">
        <v>0</v>
      </c>
      <c r="M180" s="66">
        <v>0</v>
      </c>
      <c r="N180" s="124" t="s">
        <v>153</v>
      </c>
      <c r="O180" s="203">
        <v>46023</v>
      </c>
      <c r="P180" s="203">
        <v>46387</v>
      </c>
      <c r="Q180" s="68" t="s">
        <v>465</v>
      </c>
      <c r="R180" s="68" t="s">
        <v>465</v>
      </c>
      <c r="S180" s="68" t="s">
        <v>465</v>
      </c>
      <c r="T180" s="68" t="s">
        <v>465</v>
      </c>
      <c r="U180" s="205"/>
    </row>
    <row r="181" spans="1:22" x14ac:dyDescent="0.3">
      <c r="A181" s="63" t="s">
        <v>461</v>
      </c>
      <c r="B181" s="498"/>
      <c r="C181" s="498"/>
      <c r="D181" s="498"/>
      <c r="E181" s="498"/>
      <c r="F181" s="498"/>
      <c r="G181" s="498"/>
      <c r="H181" s="68" t="s">
        <v>510</v>
      </c>
      <c r="I181" s="68" t="s">
        <v>511</v>
      </c>
      <c r="J181" s="209">
        <v>1</v>
      </c>
      <c r="K181" s="146"/>
      <c r="L181" s="146">
        <v>0</v>
      </c>
      <c r="M181" s="66">
        <v>0</v>
      </c>
      <c r="N181" s="124" t="s">
        <v>153</v>
      </c>
      <c r="O181" s="203">
        <v>46023</v>
      </c>
      <c r="P181" s="203" t="s">
        <v>472</v>
      </c>
      <c r="Q181" s="68" t="s">
        <v>465</v>
      </c>
      <c r="R181" s="68" t="s">
        <v>465</v>
      </c>
      <c r="S181" s="68" t="s">
        <v>465</v>
      </c>
      <c r="T181" s="68" t="s">
        <v>465</v>
      </c>
      <c r="U181" s="205"/>
    </row>
    <row r="182" spans="1:22" ht="14.4" customHeight="1" x14ac:dyDescent="0.3">
      <c r="A182" s="63" t="s">
        <v>461</v>
      </c>
      <c r="B182" s="498"/>
      <c r="C182" s="498"/>
      <c r="D182" s="498"/>
      <c r="E182" s="498"/>
      <c r="F182" s="498"/>
      <c r="G182" s="498"/>
      <c r="H182" s="68" t="s">
        <v>491</v>
      </c>
      <c r="I182" s="68" t="s">
        <v>512</v>
      </c>
      <c r="J182" s="150">
        <v>1</v>
      </c>
      <c r="K182" s="68"/>
      <c r="L182" s="146">
        <v>0</v>
      </c>
      <c r="M182" s="66">
        <v>0</v>
      </c>
      <c r="N182" s="124" t="s">
        <v>153</v>
      </c>
      <c r="O182" s="203">
        <v>46023</v>
      </c>
      <c r="P182" s="203" t="s">
        <v>464</v>
      </c>
      <c r="Q182" s="68" t="s">
        <v>465</v>
      </c>
      <c r="R182" s="68"/>
      <c r="S182" s="68"/>
      <c r="T182" s="68"/>
      <c r="U182" s="63"/>
    </row>
    <row r="183" spans="1:22" ht="27.6" x14ac:dyDescent="0.3">
      <c r="A183" s="63" t="s">
        <v>461</v>
      </c>
      <c r="B183" s="498"/>
      <c r="C183" s="498"/>
      <c r="D183" s="498"/>
      <c r="E183" s="498"/>
      <c r="F183" s="498"/>
      <c r="G183" s="498"/>
      <c r="H183" s="68" t="s">
        <v>513</v>
      </c>
      <c r="I183" s="68" t="s">
        <v>514</v>
      </c>
      <c r="J183" s="150">
        <v>12</v>
      </c>
      <c r="K183" s="68"/>
      <c r="L183" s="146">
        <v>0</v>
      </c>
      <c r="M183" s="66">
        <v>0</v>
      </c>
      <c r="N183" s="124" t="s">
        <v>153</v>
      </c>
      <c r="O183" s="203">
        <v>46023</v>
      </c>
      <c r="P183" s="203" t="s">
        <v>472</v>
      </c>
      <c r="Q183" s="68"/>
      <c r="R183" s="68" t="s">
        <v>465</v>
      </c>
      <c r="S183" s="68" t="s">
        <v>465</v>
      </c>
      <c r="T183" s="68" t="s">
        <v>465</v>
      </c>
      <c r="U183" s="72"/>
    </row>
    <row r="184" spans="1:22" ht="27.6" customHeight="1" x14ac:dyDescent="0.3">
      <c r="A184" s="63" t="s">
        <v>461</v>
      </c>
      <c r="B184" s="498"/>
      <c r="C184" s="68" t="s">
        <v>89</v>
      </c>
      <c r="D184" s="146">
        <v>1</v>
      </c>
      <c r="E184" s="146"/>
      <c r="F184" s="146"/>
      <c r="G184" s="146"/>
      <c r="H184" s="68" t="s">
        <v>515</v>
      </c>
      <c r="I184" s="68" t="s">
        <v>516</v>
      </c>
      <c r="J184" s="150">
        <v>12</v>
      </c>
      <c r="K184" s="68"/>
      <c r="L184" s="146">
        <v>0</v>
      </c>
      <c r="M184" s="66">
        <v>0</v>
      </c>
      <c r="N184" s="124" t="s">
        <v>153</v>
      </c>
      <c r="O184" s="203">
        <v>46023</v>
      </c>
      <c r="P184" s="203" t="s">
        <v>472</v>
      </c>
      <c r="Q184" s="68" t="s">
        <v>465</v>
      </c>
      <c r="R184" s="68" t="s">
        <v>465</v>
      </c>
      <c r="S184" s="68" t="s">
        <v>465</v>
      </c>
      <c r="T184" s="68" t="s">
        <v>465</v>
      </c>
      <c r="U184" s="205"/>
    </row>
    <row r="185" spans="1:22" ht="27.6" x14ac:dyDescent="0.3">
      <c r="A185" s="63" t="s">
        <v>461</v>
      </c>
      <c r="B185" s="498"/>
      <c r="C185" s="497" t="s">
        <v>30</v>
      </c>
      <c r="D185" s="539" t="s">
        <v>517</v>
      </c>
      <c r="E185" s="539"/>
      <c r="F185" s="539"/>
      <c r="G185" s="539"/>
      <c r="H185" s="68" t="s">
        <v>518</v>
      </c>
      <c r="I185" s="68" t="s">
        <v>519</v>
      </c>
      <c r="J185" s="89">
        <v>1</v>
      </c>
      <c r="K185" s="140"/>
      <c r="L185" s="146">
        <v>0</v>
      </c>
      <c r="M185" s="66">
        <v>1099700047.698</v>
      </c>
      <c r="N185" s="124" t="s">
        <v>468</v>
      </c>
      <c r="O185" s="203">
        <v>46023</v>
      </c>
      <c r="P185" s="203" t="s">
        <v>480</v>
      </c>
      <c r="Q185" s="68"/>
      <c r="R185" s="68"/>
      <c r="S185" s="68" t="s">
        <v>465</v>
      </c>
      <c r="T185" s="68"/>
      <c r="U185" s="205"/>
    </row>
    <row r="186" spans="1:22" ht="27.6" customHeight="1" x14ac:dyDescent="0.3">
      <c r="A186" s="63" t="s">
        <v>461</v>
      </c>
      <c r="B186" s="498"/>
      <c r="C186" s="499"/>
      <c r="D186" s="540"/>
      <c r="E186" s="540"/>
      <c r="F186" s="540"/>
      <c r="G186" s="540"/>
      <c r="H186" s="68" t="s">
        <v>520</v>
      </c>
      <c r="I186" s="68" t="s">
        <v>521</v>
      </c>
      <c r="J186" s="89">
        <v>1</v>
      </c>
      <c r="K186" s="140"/>
      <c r="L186" s="146">
        <v>0</v>
      </c>
      <c r="M186" s="66">
        <v>1880821935.6500001</v>
      </c>
      <c r="N186" s="124" t="s">
        <v>468</v>
      </c>
      <c r="O186" s="203">
        <v>46023</v>
      </c>
      <c r="P186" s="203" t="s">
        <v>472</v>
      </c>
      <c r="Q186" s="68"/>
      <c r="R186" s="68"/>
      <c r="S186" s="68"/>
      <c r="T186" s="68" t="s">
        <v>465</v>
      </c>
      <c r="U186" s="205"/>
    </row>
    <row r="187" spans="1:22" ht="40.799999999999997" customHeight="1" x14ac:dyDescent="0.3">
      <c r="A187" s="63" t="s">
        <v>461</v>
      </c>
      <c r="B187" s="498"/>
      <c r="C187" s="68" t="s">
        <v>29</v>
      </c>
      <c r="D187" s="68" t="s">
        <v>517</v>
      </c>
      <c r="E187" s="68"/>
      <c r="F187" s="68"/>
      <c r="G187" s="68"/>
      <c r="H187" s="68" t="s">
        <v>522</v>
      </c>
      <c r="I187" s="68" t="s">
        <v>523</v>
      </c>
      <c r="J187" s="209">
        <v>1</v>
      </c>
      <c r="K187" s="146"/>
      <c r="L187" s="146">
        <v>0</v>
      </c>
      <c r="M187" s="66">
        <v>9917784</v>
      </c>
      <c r="N187" s="124" t="s">
        <v>468</v>
      </c>
      <c r="O187" s="203">
        <v>46023</v>
      </c>
      <c r="P187" s="203" t="s">
        <v>472</v>
      </c>
      <c r="Q187" s="68"/>
      <c r="R187" s="68"/>
      <c r="S187" s="68"/>
      <c r="T187" s="68" t="s">
        <v>465</v>
      </c>
      <c r="U187" s="205"/>
    </row>
    <row r="188" spans="1:22" ht="40.799999999999997" customHeight="1" x14ac:dyDescent="0.3">
      <c r="A188" s="63" t="s">
        <v>461</v>
      </c>
      <c r="B188" s="498"/>
      <c r="C188" s="316" t="s">
        <v>93</v>
      </c>
      <c r="D188" s="313" t="s">
        <v>524</v>
      </c>
      <c r="E188" s="76"/>
      <c r="F188" s="76"/>
      <c r="G188" s="76"/>
      <c r="H188" s="210" t="s">
        <v>525</v>
      </c>
      <c r="I188" s="211" t="s">
        <v>526</v>
      </c>
      <c r="J188" s="212" t="s">
        <v>527</v>
      </c>
      <c r="K188" s="213"/>
      <c r="L188" s="146">
        <v>0</v>
      </c>
      <c r="M188" s="66">
        <v>0</v>
      </c>
      <c r="N188" s="124" t="s">
        <v>153</v>
      </c>
      <c r="O188" s="205" t="s">
        <v>23</v>
      </c>
      <c r="P188" s="214" t="s">
        <v>153</v>
      </c>
      <c r="Q188" s="69">
        <v>45658</v>
      </c>
      <c r="R188" s="69">
        <v>46022</v>
      </c>
      <c r="S188" s="68" t="s">
        <v>154</v>
      </c>
      <c r="T188" s="68" t="s">
        <v>154</v>
      </c>
      <c r="U188" s="68" t="s">
        <v>154</v>
      </c>
      <c r="V188" s="205"/>
    </row>
    <row r="189" spans="1:22" ht="40.799999999999997" customHeight="1" x14ac:dyDescent="0.3">
      <c r="A189" s="63" t="s">
        <v>461</v>
      </c>
      <c r="B189" s="498"/>
      <c r="C189" s="317" t="s">
        <v>94</v>
      </c>
      <c r="D189" s="314">
        <v>0.95</v>
      </c>
      <c r="E189" s="76"/>
      <c r="F189" s="76"/>
      <c r="G189" s="76"/>
      <c r="H189" s="210" t="s">
        <v>528</v>
      </c>
      <c r="I189" s="211" t="s">
        <v>529</v>
      </c>
      <c r="J189" s="212" t="s">
        <v>530</v>
      </c>
      <c r="K189" s="213"/>
      <c r="L189" s="146">
        <v>0</v>
      </c>
      <c r="M189" s="66">
        <v>0</v>
      </c>
      <c r="N189" s="124" t="s">
        <v>153</v>
      </c>
      <c r="O189" s="205" t="s">
        <v>23</v>
      </c>
      <c r="P189" s="214" t="s">
        <v>153</v>
      </c>
      <c r="Q189" s="69">
        <v>45658</v>
      </c>
      <c r="R189" s="69">
        <v>46022</v>
      </c>
      <c r="S189" s="68" t="s">
        <v>154</v>
      </c>
      <c r="T189" s="68" t="s">
        <v>154</v>
      </c>
      <c r="U189" s="68" t="s">
        <v>154</v>
      </c>
      <c r="V189" s="205"/>
    </row>
    <row r="190" spans="1:22" ht="14.4" customHeight="1" x14ac:dyDescent="0.3">
      <c r="A190" s="63" t="s">
        <v>461</v>
      </c>
      <c r="B190" s="498"/>
      <c r="C190" s="497" t="s">
        <v>52</v>
      </c>
      <c r="D190" s="539">
        <v>1</v>
      </c>
      <c r="E190" s="539"/>
      <c r="F190" s="539"/>
      <c r="G190" s="539"/>
      <c r="H190" s="68" t="s">
        <v>531</v>
      </c>
      <c r="I190" s="68" t="s">
        <v>532</v>
      </c>
      <c r="J190" s="209">
        <v>1</v>
      </c>
      <c r="K190" s="146"/>
      <c r="L190" s="215">
        <v>0</v>
      </c>
      <c r="M190" s="66">
        <v>0</v>
      </c>
      <c r="N190" s="124" t="s">
        <v>153</v>
      </c>
      <c r="O190" s="203">
        <v>46023</v>
      </c>
      <c r="P190" s="203" t="s">
        <v>464</v>
      </c>
      <c r="Q190" s="68" t="s">
        <v>465</v>
      </c>
      <c r="R190" s="68"/>
      <c r="S190" s="68"/>
      <c r="T190" s="68"/>
      <c r="U190" s="205"/>
    </row>
    <row r="191" spans="1:22" x14ac:dyDescent="0.3">
      <c r="A191" s="63" t="s">
        <v>461</v>
      </c>
      <c r="B191" s="498"/>
      <c r="C191" s="498"/>
      <c r="D191" s="541"/>
      <c r="E191" s="541"/>
      <c r="F191" s="541"/>
      <c r="G191" s="541"/>
      <c r="H191" s="68" t="s">
        <v>533</v>
      </c>
      <c r="I191" s="68" t="s">
        <v>534</v>
      </c>
      <c r="J191" s="209">
        <v>1</v>
      </c>
      <c r="K191" s="146"/>
      <c r="L191" s="215">
        <v>0</v>
      </c>
      <c r="M191" s="66">
        <v>0</v>
      </c>
      <c r="N191" s="124" t="s">
        <v>153</v>
      </c>
      <c r="O191" s="203">
        <v>46023</v>
      </c>
      <c r="P191" s="203" t="s">
        <v>469</v>
      </c>
      <c r="Q191" s="68"/>
      <c r="R191" s="68" t="s">
        <v>465</v>
      </c>
      <c r="S191" s="68"/>
      <c r="T191" s="68"/>
      <c r="U191" s="205"/>
    </row>
    <row r="192" spans="1:22" ht="27.6" x14ac:dyDescent="0.3">
      <c r="A192" s="63" t="s">
        <v>461</v>
      </c>
      <c r="B192" s="498"/>
      <c r="C192" s="498"/>
      <c r="D192" s="541"/>
      <c r="E192" s="541"/>
      <c r="F192" s="541"/>
      <c r="G192" s="541"/>
      <c r="H192" s="85" t="s">
        <v>535</v>
      </c>
      <c r="I192" s="68" t="s">
        <v>536</v>
      </c>
      <c r="J192" s="209">
        <v>1</v>
      </c>
      <c r="K192" s="146"/>
      <c r="L192" s="215">
        <v>0</v>
      </c>
      <c r="M192" s="66">
        <v>0</v>
      </c>
      <c r="N192" s="124" t="s">
        <v>153</v>
      </c>
      <c r="O192" s="203">
        <v>46023</v>
      </c>
      <c r="P192" s="203" t="s">
        <v>480</v>
      </c>
      <c r="Q192" s="68"/>
      <c r="R192" s="68"/>
      <c r="S192" s="68" t="s">
        <v>465</v>
      </c>
      <c r="T192" s="68"/>
      <c r="U192" s="205"/>
    </row>
    <row r="193" spans="1:21" x14ac:dyDescent="0.3">
      <c r="A193" s="63" t="s">
        <v>461</v>
      </c>
      <c r="B193" s="499"/>
      <c r="C193" s="499"/>
      <c r="D193" s="540"/>
      <c r="E193" s="540"/>
      <c r="F193" s="540"/>
      <c r="G193" s="540"/>
      <c r="H193" s="68" t="s">
        <v>537</v>
      </c>
      <c r="I193" s="68" t="s">
        <v>538</v>
      </c>
      <c r="J193" s="209">
        <v>1</v>
      </c>
      <c r="K193" s="146"/>
      <c r="L193" s="215">
        <v>0</v>
      </c>
      <c r="M193" s="66">
        <v>0</v>
      </c>
      <c r="N193" s="124" t="s">
        <v>153</v>
      </c>
      <c r="O193" s="203">
        <v>46023</v>
      </c>
      <c r="P193" s="203" t="s">
        <v>472</v>
      </c>
      <c r="Q193" s="68"/>
      <c r="R193" s="68"/>
      <c r="S193" s="68"/>
      <c r="T193" s="68" t="s">
        <v>465</v>
      </c>
      <c r="U193" s="205"/>
    </row>
    <row r="194" spans="1:21" ht="69" x14ac:dyDescent="0.3">
      <c r="A194" s="74" t="s">
        <v>33</v>
      </c>
      <c r="B194" s="497" t="s">
        <v>33</v>
      </c>
      <c r="C194" s="522" t="s">
        <v>34</v>
      </c>
      <c r="D194" s="523">
        <v>0.6</v>
      </c>
      <c r="E194" s="525"/>
      <c r="F194" s="525"/>
      <c r="G194" s="529"/>
      <c r="H194" s="529" t="s">
        <v>539</v>
      </c>
      <c r="I194" s="216" t="s">
        <v>540</v>
      </c>
      <c r="J194" s="217" t="s">
        <v>541</v>
      </c>
      <c r="K194" s="215"/>
      <c r="L194" s="215">
        <v>0</v>
      </c>
      <c r="M194" s="218" t="s">
        <v>23</v>
      </c>
      <c r="N194" s="218" t="s">
        <v>23</v>
      </c>
      <c r="O194" s="219">
        <v>46023</v>
      </c>
      <c r="P194" s="219">
        <v>46387</v>
      </c>
      <c r="Q194" s="68" t="s">
        <v>154</v>
      </c>
      <c r="R194" s="68" t="s">
        <v>154</v>
      </c>
      <c r="S194" s="68" t="s">
        <v>154</v>
      </c>
      <c r="T194" s="68" t="s">
        <v>154</v>
      </c>
      <c r="U194" s="220" t="s">
        <v>542</v>
      </c>
    </row>
    <row r="195" spans="1:21" ht="27.6" x14ac:dyDescent="0.3">
      <c r="A195" s="74" t="s">
        <v>33</v>
      </c>
      <c r="B195" s="498"/>
      <c r="C195" s="522"/>
      <c r="D195" s="524"/>
      <c r="E195" s="526"/>
      <c r="F195" s="526"/>
      <c r="G195" s="526"/>
      <c r="H195" s="530"/>
      <c r="I195" s="211" t="s">
        <v>543</v>
      </c>
      <c r="J195" s="217">
        <v>1</v>
      </c>
      <c r="K195" s="124"/>
      <c r="L195" s="116">
        <v>0</v>
      </c>
      <c r="M195" s="131" t="s">
        <v>152</v>
      </c>
      <c r="N195" s="131" t="s">
        <v>152</v>
      </c>
      <c r="O195" s="219">
        <v>46023</v>
      </c>
      <c r="P195" s="219">
        <v>46053</v>
      </c>
      <c r="Q195" s="68" t="s">
        <v>154</v>
      </c>
      <c r="R195" s="68"/>
      <c r="S195" s="68"/>
      <c r="T195" s="68"/>
      <c r="U195" s="68" t="s">
        <v>544</v>
      </c>
    </row>
    <row r="196" spans="1:21" ht="41.4" x14ac:dyDescent="0.3">
      <c r="A196" s="74" t="s">
        <v>33</v>
      </c>
      <c r="B196" s="498"/>
      <c r="C196" s="522"/>
      <c r="D196" s="524"/>
      <c r="E196" s="526"/>
      <c r="F196" s="526"/>
      <c r="G196" s="526"/>
      <c r="H196" s="221" t="s">
        <v>545</v>
      </c>
      <c r="I196" s="211" t="s">
        <v>546</v>
      </c>
      <c r="J196" s="217">
        <v>24</v>
      </c>
      <c r="K196" s="218"/>
      <c r="L196" s="222">
        <v>0</v>
      </c>
      <c r="M196" s="218" t="s">
        <v>23</v>
      </c>
      <c r="N196" s="218" t="s">
        <v>23</v>
      </c>
      <c r="O196" s="219">
        <v>46023</v>
      </c>
      <c r="P196" s="219">
        <v>46387</v>
      </c>
      <c r="Q196" s="68" t="s">
        <v>154</v>
      </c>
      <c r="R196" s="68" t="s">
        <v>154</v>
      </c>
      <c r="S196" s="68" t="s">
        <v>154</v>
      </c>
      <c r="T196" s="68" t="s">
        <v>154</v>
      </c>
      <c r="U196" s="68" t="s">
        <v>547</v>
      </c>
    </row>
    <row r="197" spans="1:21" ht="41.4" x14ac:dyDescent="0.3">
      <c r="A197" s="74" t="s">
        <v>33</v>
      </c>
      <c r="B197" s="498"/>
      <c r="C197" s="522"/>
      <c r="D197" s="524"/>
      <c r="E197" s="526"/>
      <c r="F197" s="526"/>
      <c r="G197" s="526"/>
      <c r="H197" s="221" t="s">
        <v>548</v>
      </c>
      <c r="I197" s="211" t="s">
        <v>549</v>
      </c>
      <c r="J197" s="217">
        <v>12</v>
      </c>
      <c r="K197" s="124"/>
      <c r="L197" s="116">
        <v>0</v>
      </c>
      <c r="M197" s="218" t="s">
        <v>23</v>
      </c>
      <c r="N197" s="218" t="s">
        <v>23</v>
      </c>
      <c r="O197" s="219">
        <v>46023</v>
      </c>
      <c r="P197" s="219">
        <v>46387</v>
      </c>
      <c r="Q197" s="68" t="s">
        <v>154</v>
      </c>
      <c r="R197" s="68" t="s">
        <v>154</v>
      </c>
      <c r="S197" s="68" t="s">
        <v>154</v>
      </c>
      <c r="T197" s="68" t="s">
        <v>154</v>
      </c>
      <c r="U197" s="68" t="s">
        <v>550</v>
      </c>
    </row>
    <row r="198" spans="1:21" ht="41.4" x14ac:dyDescent="0.3">
      <c r="A198" s="74" t="s">
        <v>33</v>
      </c>
      <c r="B198" s="498"/>
      <c r="C198" s="522"/>
      <c r="D198" s="524"/>
      <c r="E198" s="530"/>
      <c r="F198" s="530"/>
      <c r="G198" s="530"/>
      <c r="H198" s="221" t="s">
        <v>551</v>
      </c>
      <c r="I198" s="211" t="s">
        <v>552</v>
      </c>
      <c r="J198" s="217">
        <v>4</v>
      </c>
      <c r="K198" s="218"/>
      <c r="L198" s="222">
        <v>0</v>
      </c>
      <c r="M198" s="218" t="s">
        <v>23</v>
      </c>
      <c r="N198" s="218" t="s">
        <v>23</v>
      </c>
      <c r="O198" s="219">
        <v>46023</v>
      </c>
      <c r="P198" s="219">
        <v>46387</v>
      </c>
      <c r="Q198" s="68" t="s">
        <v>154</v>
      </c>
      <c r="R198" s="68" t="s">
        <v>154</v>
      </c>
      <c r="S198" s="68" t="s">
        <v>154</v>
      </c>
      <c r="T198" s="68" t="s">
        <v>154</v>
      </c>
      <c r="U198" s="68" t="s">
        <v>553</v>
      </c>
    </row>
    <row r="199" spans="1:21" ht="46.8" customHeight="1" x14ac:dyDescent="0.3">
      <c r="A199" s="74" t="s">
        <v>33</v>
      </c>
      <c r="B199" s="498"/>
      <c r="C199" s="522" t="s">
        <v>35</v>
      </c>
      <c r="D199" s="523">
        <v>-2.5000000000000001E-2</v>
      </c>
      <c r="E199" s="525"/>
      <c r="F199" s="527"/>
      <c r="G199" s="529"/>
      <c r="H199" s="221" t="s">
        <v>554</v>
      </c>
      <c r="I199" s="216" t="s">
        <v>555</v>
      </c>
      <c r="J199" s="223">
        <v>4</v>
      </c>
      <c r="K199" s="218"/>
      <c r="L199" s="222">
        <v>0</v>
      </c>
      <c r="M199" s="218" t="s">
        <v>23</v>
      </c>
      <c r="N199" s="218" t="s">
        <v>23</v>
      </c>
      <c r="O199" s="224">
        <v>46054</v>
      </c>
      <c r="P199" s="224">
        <v>46387</v>
      </c>
      <c r="Q199" s="218" t="s">
        <v>154</v>
      </c>
      <c r="R199" s="218" t="s">
        <v>154</v>
      </c>
      <c r="S199" s="214" t="s">
        <v>154</v>
      </c>
      <c r="T199" s="214" t="s">
        <v>154</v>
      </c>
      <c r="U199" s="218" t="s">
        <v>556</v>
      </c>
    </row>
    <row r="200" spans="1:21" ht="41.4" customHeight="1" x14ac:dyDescent="0.3">
      <c r="A200" s="74" t="s">
        <v>33</v>
      </c>
      <c r="B200" s="498"/>
      <c r="C200" s="522"/>
      <c r="D200" s="524"/>
      <c r="E200" s="526"/>
      <c r="F200" s="528"/>
      <c r="G200" s="526"/>
      <c r="H200" s="221" t="s">
        <v>557</v>
      </c>
      <c r="I200" s="216" t="s">
        <v>558</v>
      </c>
      <c r="J200" s="223">
        <v>1</v>
      </c>
      <c r="K200" s="215"/>
      <c r="L200" s="215">
        <v>0</v>
      </c>
      <c r="M200" s="218" t="s">
        <v>23</v>
      </c>
      <c r="N200" s="218" t="s">
        <v>23</v>
      </c>
      <c r="O200" s="224">
        <v>46204</v>
      </c>
      <c r="P200" s="224">
        <v>46387</v>
      </c>
      <c r="Q200" s="218"/>
      <c r="R200" s="218"/>
      <c r="S200" s="214" t="s">
        <v>154</v>
      </c>
      <c r="T200" s="214" t="s">
        <v>154</v>
      </c>
      <c r="U200" s="214"/>
    </row>
    <row r="201" spans="1:21" ht="55.2" x14ac:dyDescent="0.3">
      <c r="A201" s="74" t="s">
        <v>33</v>
      </c>
      <c r="B201" s="498"/>
      <c r="C201" s="522" t="s">
        <v>38</v>
      </c>
      <c r="D201" s="523">
        <v>1</v>
      </c>
      <c r="E201" s="535"/>
      <c r="F201" s="527"/>
      <c r="G201" s="529"/>
      <c r="H201" s="221" t="s">
        <v>559</v>
      </c>
      <c r="I201" s="216" t="s">
        <v>560</v>
      </c>
      <c r="J201" s="223">
        <v>12</v>
      </c>
      <c r="K201" s="218"/>
      <c r="L201" s="222">
        <v>0</v>
      </c>
      <c r="M201" s="218" t="s">
        <v>23</v>
      </c>
      <c r="N201" s="218" t="s">
        <v>23</v>
      </c>
      <c r="O201" s="224">
        <v>46112</v>
      </c>
      <c r="P201" s="224">
        <v>46387</v>
      </c>
      <c r="Q201" s="218"/>
      <c r="R201" s="218" t="s">
        <v>154</v>
      </c>
      <c r="S201" s="214" t="s">
        <v>154</v>
      </c>
      <c r="T201" s="214" t="s">
        <v>154</v>
      </c>
      <c r="U201" s="218"/>
    </row>
    <row r="202" spans="1:21" ht="27.6" x14ac:dyDescent="0.3">
      <c r="A202" s="74" t="s">
        <v>33</v>
      </c>
      <c r="B202" s="498"/>
      <c r="C202" s="522"/>
      <c r="D202" s="524"/>
      <c r="E202" s="536"/>
      <c r="F202" s="528"/>
      <c r="G202" s="526"/>
      <c r="H202" s="531" t="s">
        <v>561</v>
      </c>
      <c r="I202" s="216" t="s">
        <v>562</v>
      </c>
      <c r="J202" s="223">
        <v>12</v>
      </c>
      <c r="K202" s="218"/>
      <c r="L202" s="222">
        <v>0</v>
      </c>
      <c r="M202" s="218" t="s">
        <v>23</v>
      </c>
      <c r="N202" s="218" t="s">
        <v>23</v>
      </c>
      <c r="O202" s="224">
        <v>46023</v>
      </c>
      <c r="P202" s="224">
        <v>46387</v>
      </c>
      <c r="Q202" s="214" t="s">
        <v>154</v>
      </c>
      <c r="R202" s="214" t="s">
        <v>154</v>
      </c>
      <c r="S202" s="214" t="s">
        <v>154</v>
      </c>
      <c r="T202" s="214" t="s">
        <v>154</v>
      </c>
      <c r="U202" s="218"/>
    </row>
    <row r="203" spans="1:21" ht="27.6" x14ac:dyDescent="0.3">
      <c r="A203" s="74" t="s">
        <v>33</v>
      </c>
      <c r="B203" s="498"/>
      <c r="C203" s="522"/>
      <c r="D203" s="524"/>
      <c r="E203" s="537"/>
      <c r="F203" s="538"/>
      <c r="G203" s="530"/>
      <c r="H203" s="531"/>
      <c r="I203" s="216" t="s">
        <v>563</v>
      </c>
      <c r="J203" s="225">
        <v>24</v>
      </c>
      <c r="K203" s="218"/>
      <c r="L203" s="215">
        <v>0</v>
      </c>
      <c r="M203" s="218" t="s">
        <v>23</v>
      </c>
      <c r="N203" s="218" t="s">
        <v>23</v>
      </c>
      <c r="O203" s="224">
        <v>46023</v>
      </c>
      <c r="P203" s="224">
        <v>46387</v>
      </c>
      <c r="Q203" s="214" t="s">
        <v>154</v>
      </c>
      <c r="R203" s="214" t="s">
        <v>154</v>
      </c>
      <c r="S203" s="214" t="s">
        <v>154</v>
      </c>
      <c r="T203" s="214" t="s">
        <v>154</v>
      </c>
      <c r="U203" s="214"/>
    </row>
    <row r="204" spans="1:21" ht="42" customHeight="1" x14ac:dyDescent="0.3">
      <c r="A204" s="74" t="s">
        <v>33</v>
      </c>
      <c r="B204" s="498"/>
      <c r="C204" s="532" t="s">
        <v>61</v>
      </c>
      <c r="D204" s="525">
        <v>0.9</v>
      </c>
      <c r="E204" s="535"/>
      <c r="F204" s="527"/>
      <c r="G204" s="529"/>
      <c r="H204" s="221" t="s">
        <v>564</v>
      </c>
      <c r="I204" s="216" t="s">
        <v>565</v>
      </c>
      <c r="J204" s="225">
        <v>1</v>
      </c>
      <c r="K204" s="218"/>
      <c r="L204" s="215">
        <v>0</v>
      </c>
      <c r="M204" s="519" t="s">
        <v>566</v>
      </c>
      <c r="N204" s="519" t="s">
        <v>153</v>
      </c>
      <c r="O204" s="219">
        <v>46023</v>
      </c>
      <c r="P204" s="219">
        <v>46387</v>
      </c>
      <c r="Q204" s="68" t="s">
        <v>154</v>
      </c>
      <c r="R204" s="68" t="s">
        <v>154</v>
      </c>
      <c r="S204" s="68" t="s">
        <v>154</v>
      </c>
      <c r="T204" s="68" t="s">
        <v>154</v>
      </c>
      <c r="U204" s="214"/>
    </row>
    <row r="205" spans="1:21" ht="42" customHeight="1" x14ac:dyDescent="0.3">
      <c r="A205" s="74" t="s">
        <v>33</v>
      </c>
      <c r="B205" s="498"/>
      <c r="C205" s="533"/>
      <c r="D205" s="526"/>
      <c r="E205" s="536"/>
      <c r="F205" s="528"/>
      <c r="G205" s="526"/>
      <c r="H205" s="221" t="s">
        <v>567</v>
      </c>
      <c r="I205" s="216" t="s">
        <v>568</v>
      </c>
      <c r="J205" s="225">
        <v>1</v>
      </c>
      <c r="K205" s="218"/>
      <c r="L205" s="215">
        <v>0</v>
      </c>
      <c r="M205" s="520"/>
      <c r="N205" s="520"/>
      <c r="O205" s="219">
        <v>46023</v>
      </c>
      <c r="P205" s="219">
        <v>46387</v>
      </c>
      <c r="Q205" s="68" t="s">
        <v>154</v>
      </c>
      <c r="R205" s="68" t="s">
        <v>154</v>
      </c>
      <c r="S205" s="68" t="s">
        <v>154</v>
      </c>
      <c r="T205" s="68" t="s">
        <v>154</v>
      </c>
      <c r="U205" s="214"/>
    </row>
    <row r="206" spans="1:21" ht="42" customHeight="1" x14ac:dyDescent="0.3">
      <c r="A206" s="74" t="s">
        <v>33</v>
      </c>
      <c r="B206" s="498"/>
      <c r="C206" s="534"/>
      <c r="D206" s="530"/>
      <c r="E206" s="537"/>
      <c r="F206" s="538"/>
      <c r="G206" s="530"/>
      <c r="H206" s="221" t="s">
        <v>569</v>
      </c>
      <c r="I206" s="216" t="s">
        <v>570</v>
      </c>
      <c r="J206" s="225">
        <v>12</v>
      </c>
      <c r="K206" s="218"/>
      <c r="L206" s="215">
        <v>0</v>
      </c>
      <c r="M206" s="521"/>
      <c r="N206" s="521"/>
      <c r="O206" s="219">
        <v>46023</v>
      </c>
      <c r="P206" s="219">
        <v>46387</v>
      </c>
      <c r="Q206" s="68" t="s">
        <v>154</v>
      </c>
      <c r="R206" s="68" t="s">
        <v>154</v>
      </c>
      <c r="S206" s="68" t="s">
        <v>154</v>
      </c>
      <c r="T206" s="68" t="s">
        <v>154</v>
      </c>
      <c r="U206" s="214"/>
    </row>
    <row r="207" spans="1:21" ht="55.2" x14ac:dyDescent="0.3">
      <c r="A207" s="74" t="s">
        <v>33</v>
      </c>
      <c r="B207" s="498"/>
      <c r="C207" s="522" t="s">
        <v>39</v>
      </c>
      <c r="D207" s="523">
        <v>0.95</v>
      </c>
      <c r="E207" s="525"/>
      <c r="F207" s="527"/>
      <c r="G207" s="529"/>
      <c r="H207" s="221" t="s">
        <v>571</v>
      </c>
      <c r="I207" s="216" t="s">
        <v>572</v>
      </c>
      <c r="J207" s="223">
        <v>4</v>
      </c>
      <c r="K207" s="218"/>
      <c r="L207" s="222">
        <v>0</v>
      </c>
      <c r="M207" s="218" t="s">
        <v>23</v>
      </c>
      <c r="N207" s="218" t="s">
        <v>23</v>
      </c>
      <c r="O207" s="219">
        <v>46023</v>
      </c>
      <c r="P207" s="219">
        <v>46387</v>
      </c>
      <c r="Q207" s="68" t="s">
        <v>154</v>
      </c>
      <c r="R207" s="68" t="s">
        <v>154</v>
      </c>
      <c r="S207" s="68" t="s">
        <v>154</v>
      </c>
      <c r="T207" s="68" t="s">
        <v>154</v>
      </c>
      <c r="U207" s="74" t="s">
        <v>573</v>
      </c>
    </row>
    <row r="208" spans="1:21" ht="41.4" x14ac:dyDescent="0.3">
      <c r="A208" s="74" t="s">
        <v>33</v>
      </c>
      <c r="B208" s="499"/>
      <c r="C208" s="522"/>
      <c r="D208" s="524"/>
      <c r="E208" s="526"/>
      <c r="F208" s="528"/>
      <c r="G208" s="526"/>
      <c r="H208" s="220" t="s">
        <v>574</v>
      </c>
      <c r="I208" s="226" t="s">
        <v>575</v>
      </c>
      <c r="J208" s="223">
        <v>11</v>
      </c>
      <c r="K208" s="218"/>
      <c r="L208" s="222">
        <v>0</v>
      </c>
      <c r="M208" s="218" t="s">
        <v>23</v>
      </c>
      <c r="N208" s="218" t="s">
        <v>23</v>
      </c>
      <c r="O208" s="219">
        <v>46023</v>
      </c>
      <c r="P208" s="219">
        <v>46387</v>
      </c>
      <c r="Q208" s="68" t="s">
        <v>154</v>
      </c>
      <c r="R208" s="68" t="s">
        <v>154</v>
      </c>
      <c r="S208" s="68" t="s">
        <v>154</v>
      </c>
      <c r="T208" s="68" t="s">
        <v>154</v>
      </c>
      <c r="U208" s="68" t="s">
        <v>576</v>
      </c>
    </row>
    <row r="209" spans="1:21" ht="93" customHeight="1" x14ac:dyDescent="0.3">
      <c r="A209" s="129" t="s">
        <v>126</v>
      </c>
      <c r="B209" s="511" t="s">
        <v>126</v>
      </c>
      <c r="C209" s="318" t="s">
        <v>128</v>
      </c>
      <c r="D209" s="123">
        <v>1</v>
      </c>
      <c r="E209" s="227"/>
      <c r="F209" s="228"/>
      <c r="G209" s="229"/>
      <c r="H209" s="230" t="s">
        <v>577</v>
      </c>
      <c r="I209" s="114" t="s">
        <v>578</v>
      </c>
      <c r="J209" s="231">
        <v>1</v>
      </c>
      <c r="K209" s="124"/>
      <c r="L209" s="116">
        <v>0</v>
      </c>
      <c r="M209" s="232"/>
      <c r="N209" s="124" t="s">
        <v>153</v>
      </c>
      <c r="O209" s="219">
        <v>46023</v>
      </c>
      <c r="P209" s="219">
        <v>46387</v>
      </c>
      <c r="Q209" s="68" t="s">
        <v>154</v>
      </c>
      <c r="R209" s="68" t="s">
        <v>154</v>
      </c>
      <c r="S209" s="68" t="s">
        <v>154</v>
      </c>
      <c r="T209" s="68" t="s">
        <v>154</v>
      </c>
      <c r="U209" s="233"/>
    </row>
    <row r="210" spans="1:21" ht="79.8" customHeight="1" x14ac:dyDescent="0.3">
      <c r="A210" s="129" t="s">
        <v>126</v>
      </c>
      <c r="B210" s="512"/>
      <c r="C210" s="318" t="s">
        <v>129</v>
      </c>
      <c r="D210" s="123">
        <v>1</v>
      </c>
      <c r="E210" s="227"/>
      <c r="F210" s="228"/>
      <c r="G210" s="229"/>
      <c r="H210" s="230" t="s">
        <v>579</v>
      </c>
      <c r="I210" s="114" t="s">
        <v>578</v>
      </c>
      <c r="J210" s="231">
        <v>1</v>
      </c>
      <c r="K210" s="234"/>
      <c r="L210" s="235">
        <v>0</v>
      </c>
      <c r="M210" s="232"/>
      <c r="N210" s="124" t="s">
        <v>153</v>
      </c>
      <c r="O210" s="219">
        <v>46023</v>
      </c>
      <c r="P210" s="219">
        <v>46387</v>
      </c>
      <c r="Q210" s="68" t="s">
        <v>154</v>
      </c>
      <c r="R210" s="68" t="s">
        <v>154</v>
      </c>
      <c r="S210" s="68" t="s">
        <v>154</v>
      </c>
      <c r="T210" s="68" t="s">
        <v>154</v>
      </c>
      <c r="U210" s="233"/>
    </row>
    <row r="211" spans="1:21" ht="55.2" x14ac:dyDescent="0.3">
      <c r="A211" s="129" t="s">
        <v>126</v>
      </c>
      <c r="B211" s="512"/>
      <c r="C211" s="318" t="s">
        <v>130</v>
      </c>
      <c r="D211" s="123">
        <v>1</v>
      </c>
      <c r="E211" s="227"/>
      <c r="F211" s="228"/>
      <c r="G211" s="229"/>
      <c r="H211" s="230" t="s">
        <v>580</v>
      </c>
      <c r="I211" s="114" t="s">
        <v>578</v>
      </c>
      <c r="J211" s="231">
        <v>1</v>
      </c>
      <c r="K211" s="236"/>
      <c r="L211" s="235">
        <v>0</v>
      </c>
      <c r="M211" s="232"/>
      <c r="N211" s="124" t="s">
        <v>153</v>
      </c>
      <c r="O211" s="219">
        <v>46023</v>
      </c>
      <c r="P211" s="219">
        <v>46387</v>
      </c>
      <c r="Q211" s="68" t="s">
        <v>154</v>
      </c>
      <c r="R211" s="68" t="s">
        <v>154</v>
      </c>
      <c r="S211" s="68" t="s">
        <v>154</v>
      </c>
      <c r="T211" s="68" t="s">
        <v>154</v>
      </c>
      <c r="U211" s="233"/>
    </row>
    <row r="212" spans="1:21" ht="69" x14ac:dyDescent="0.3">
      <c r="A212" s="129" t="s">
        <v>120</v>
      </c>
      <c r="B212" s="482" t="s">
        <v>120</v>
      </c>
      <c r="C212" s="319" t="s">
        <v>581</v>
      </c>
      <c r="D212" s="123">
        <v>1</v>
      </c>
      <c r="E212" s="237"/>
      <c r="F212" s="238"/>
      <c r="G212" s="239"/>
      <c r="H212" s="240" t="s">
        <v>582</v>
      </c>
      <c r="I212" s="114" t="s">
        <v>578</v>
      </c>
      <c r="J212" s="231">
        <v>1</v>
      </c>
      <c r="K212" s="117"/>
      <c r="L212" s="127">
        <v>0</v>
      </c>
      <c r="M212" s="241"/>
      <c r="N212" s="124" t="s">
        <v>153</v>
      </c>
      <c r="O212" s="219">
        <v>46023</v>
      </c>
      <c r="P212" s="219">
        <v>46387</v>
      </c>
      <c r="Q212" s="68" t="s">
        <v>154</v>
      </c>
      <c r="R212" s="68" t="s">
        <v>154</v>
      </c>
      <c r="S212" s="68" t="s">
        <v>154</v>
      </c>
      <c r="T212" s="68" t="s">
        <v>154</v>
      </c>
      <c r="U212" s="117"/>
    </row>
    <row r="213" spans="1:21" ht="41.4" x14ac:dyDescent="0.3">
      <c r="A213" s="129" t="s">
        <v>120</v>
      </c>
      <c r="B213" s="483"/>
      <c r="C213" s="319" t="s">
        <v>122</v>
      </c>
      <c r="D213" s="123">
        <v>1</v>
      </c>
      <c r="E213" s="242"/>
      <c r="F213" s="123"/>
      <c r="G213" s="113"/>
      <c r="H213" s="243" t="s">
        <v>583</v>
      </c>
      <c r="I213" s="114" t="s">
        <v>578</v>
      </c>
      <c r="J213" s="231">
        <v>1</v>
      </c>
      <c r="K213" s="244"/>
      <c r="L213" s="245">
        <v>0</v>
      </c>
      <c r="M213" s="246"/>
      <c r="N213" s="247" t="s">
        <v>153</v>
      </c>
      <c r="O213" s="219">
        <v>46023</v>
      </c>
      <c r="P213" s="219">
        <v>46387</v>
      </c>
      <c r="Q213" s="68" t="s">
        <v>154</v>
      </c>
      <c r="R213" s="68" t="s">
        <v>154</v>
      </c>
      <c r="S213" s="68" t="s">
        <v>154</v>
      </c>
      <c r="T213" s="68" t="s">
        <v>154</v>
      </c>
      <c r="U213" s="248"/>
    </row>
    <row r="214" spans="1:21" ht="69" x14ac:dyDescent="0.3">
      <c r="A214" s="129" t="s">
        <v>120</v>
      </c>
      <c r="B214" s="483"/>
      <c r="C214" s="319" t="s">
        <v>123</v>
      </c>
      <c r="D214" s="123">
        <v>1</v>
      </c>
      <c r="E214" s="242"/>
      <c r="F214" s="123"/>
      <c r="G214" s="113"/>
      <c r="H214" s="240" t="s">
        <v>584</v>
      </c>
      <c r="I214" s="114" t="s">
        <v>578</v>
      </c>
      <c r="J214" s="231">
        <v>1</v>
      </c>
      <c r="K214" s="127"/>
      <c r="L214" s="249">
        <v>0</v>
      </c>
      <c r="M214" s="246"/>
      <c r="N214" s="124" t="s">
        <v>153</v>
      </c>
      <c r="O214" s="219">
        <v>46023</v>
      </c>
      <c r="P214" s="219">
        <v>46387</v>
      </c>
      <c r="Q214" s="68" t="s">
        <v>154</v>
      </c>
      <c r="R214" s="68" t="s">
        <v>154</v>
      </c>
      <c r="S214" s="68" t="s">
        <v>154</v>
      </c>
      <c r="T214" s="68" t="s">
        <v>154</v>
      </c>
      <c r="U214" s="117"/>
    </row>
    <row r="215" spans="1:21" ht="69" x14ac:dyDescent="0.3">
      <c r="A215" s="129" t="s">
        <v>120</v>
      </c>
      <c r="B215" s="484"/>
      <c r="C215" s="319" t="s">
        <v>124</v>
      </c>
      <c r="D215" s="123">
        <v>1</v>
      </c>
      <c r="E215" s="123"/>
      <c r="F215" s="123"/>
      <c r="G215" s="113"/>
      <c r="H215" s="240" t="s">
        <v>585</v>
      </c>
      <c r="I215" s="114" t="s">
        <v>578</v>
      </c>
      <c r="J215" s="231">
        <v>1</v>
      </c>
      <c r="K215" s="127"/>
      <c r="L215" s="127">
        <v>0</v>
      </c>
      <c r="M215" s="250"/>
      <c r="N215" s="124" t="s">
        <v>153</v>
      </c>
      <c r="O215" s="219">
        <v>46023</v>
      </c>
      <c r="P215" s="219">
        <v>46387</v>
      </c>
      <c r="Q215" s="68" t="s">
        <v>154</v>
      </c>
      <c r="R215" s="68" t="s">
        <v>154</v>
      </c>
      <c r="S215" s="68" t="s">
        <v>154</v>
      </c>
      <c r="T215" s="68" t="s">
        <v>154</v>
      </c>
      <c r="U215" s="117"/>
    </row>
    <row r="216" spans="1:21" ht="138" x14ac:dyDescent="0.3">
      <c r="A216" s="129" t="s">
        <v>72</v>
      </c>
      <c r="B216" s="513" t="s">
        <v>72</v>
      </c>
      <c r="C216" s="516" t="s">
        <v>73</v>
      </c>
      <c r="D216" s="494" t="s">
        <v>586</v>
      </c>
      <c r="E216" s="494"/>
      <c r="F216" s="494"/>
      <c r="G216" s="494"/>
      <c r="H216" s="251" t="s">
        <v>587</v>
      </c>
      <c r="I216" s="252" t="s">
        <v>588</v>
      </c>
      <c r="J216" s="253">
        <v>5</v>
      </c>
      <c r="K216" s="254"/>
      <c r="L216" s="127">
        <v>0</v>
      </c>
      <c r="M216" s="254" t="s">
        <v>23</v>
      </c>
      <c r="N216" s="254" t="s">
        <v>23</v>
      </c>
      <c r="O216" s="69">
        <v>46113</v>
      </c>
      <c r="P216" s="69">
        <v>46387</v>
      </c>
      <c r="Q216" s="68"/>
      <c r="R216" s="68" t="s">
        <v>154</v>
      </c>
      <c r="S216" s="68" t="s">
        <v>154</v>
      </c>
      <c r="T216" s="68" t="s">
        <v>154</v>
      </c>
      <c r="U216" s="80" t="s">
        <v>589</v>
      </c>
    </row>
    <row r="217" spans="1:21" ht="69" customHeight="1" x14ac:dyDescent="0.3">
      <c r="A217" s="129" t="s">
        <v>72</v>
      </c>
      <c r="B217" s="514"/>
      <c r="C217" s="517"/>
      <c r="D217" s="495"/>
      <c r="E217" s="495"/>
      <c r="F217" s="495"/>
      <c r="G217" s="495"/>
      <c r="H217" s="251" t="s">
        <v>590</v>
      </c>
      <c r="I217" s="255" t="s">
        <v>591</v>
      </c>
      <c r="J217" s="253">
        <v>2</v>
      </c>
      <c r="K217" s="254"/>
      <c r="L217" s="127">
        <v>0</v>
      </c>
      <c r="M217" s="254" t="s">
        <v>23</v>
      </c>
      <c r="N217" s="254" t="s">
        <v>23</v>
      </c>
      <c r="O217" s="69" t="s">
        <v>592</v>
      </c>
      <c r="P217" s="69" t="s">
        <v>341</v>
      </c>
      <c r="Q217" s="68"/>
      <c r="R217" s="68" t="s">
        <v>154</v>
      </c>
      <c r="S217" s="68"/>
      <c r="T217" s="68" t="s">
        <v>154</v>
      </c>
      <c r="U217" s="80" t="s">
        <v>593</v>
      </c>
    </row>
    <row r="218" spans="1:21" ht="41.4" x14ac:dyDescent="0.3">
      <c r="A218" s="129" t="s">
        <v>72</v>
      </c>
      <c r="B218" s="514"/>
      <c r="C218" s="517"/>
      <c r="D218" s="495"/>
      <c r="E218" s="495"/>
      <c r="F218" s="495"/>
      <c r="G218" s="495"/>
      <c r="H218" s="251" t="s">
        <v>594</v>
      </c>
      <c r="I218" s="255" t="s">
        <v>595</v>
      </c>
      <c r="J218" s="253">
        <v>3</v>
      </c>
      <c r="K218" s="254"/>
      <c r="L218" s="127">
        <v>0</v>
      </c>
      <c r="M218" s="254" t="s">
        <v>23</v>
      </c>
      <c r="N218" s="254" t="s">
        <v>23</v>
      </c>
      <c r="O218" s="69" t="s">
        <v>596</v>
      </c>
      <c r="P218" s="69" t="s">
        <v>597</v>
      </c>
      <c r="Q218" s="68"/>
      <c r="R218" s="68" t="s">
        <v>154</v>
      </c>
      <c r="S218" s="68" t="s">
        <v>154</v>
      </c>
      <c r="T218" s="68" t="s">
        <v>154</v>
      </c>
      <c r="U218" s="80" t="s">
        <v>598</v>
      </c>
    </row>
    <row r="219" spans="1:21" ht="43.8" customHeight="1" x14ac:dyDescent="0.3">
      <c r="A219" s="129" t="s">
        <v>72</v>
      </c>
      <c r="B219" s="514"/>
      <c r="C219" s="517"/>
      <c r="D219" s="495"/>
      <c r="E219" s="495"/>
      <c r="F219" s="495"/>
      <c r="G219" s="495"/>
      <c r="H219" s="256" t="s">
        <v>599</v>
      </c>
      <c r="I219" s="257" t="s">
        <v>600</v>
      </c>
      <c r="J219" s="253" t="s">
        <v>601</v>
      </c>
      <c r="K219" s="258"/>
      <c r="L219" s="127">
        <v>0</v>
      </c>
      <c r="M219" s="254" t="s">
        <v>23</v>
      </c>
      <c r="N219" s="254" t="s">
        <v>23</v>
      </c>
      <c r="O219" s="203">
        <v>46023</v>
      </c>
      <c r="P219" s="203" t="s">
        <v>469</v>
      </c>
      <c r="Q219" s="68"/>
      <c r="R219" s="68" t="s">
        <v>154</v>
      </c>
      <c r="S219" s="259"/>
      <c r="T219" s="259"/>
      <c r="U219" s="260"/>
    </row>
    <row r="220" spans="1:21" ht="58.8" customHeight="1" x14ac:dyDescent="0.3">
      <c r="A220" s="129" t="s">
        <v>72</v>
      </c>
      <c r="B220" s="515"/>
      <c r="C220" s="518"/>
      <c r="D220" s="496"/>
      <c r="E220" s="496"/>
      <c r="F220" s="496"/>
      <c r="G220" s="496"/>
      <c r="H220" s="256" t="s">
        <v>602</v>
      </c>
      <c r="I220" s="257" t="s">
        <v>603</v>
      </c>
      <c r="J220" s="261" t="s">
        <v>604</v>
      </c>
      <c r="K220" s="258"/>
      <c r="L220" s="127">
        <v>0</v>
      </c>
      <c r="M220" s="254" t="s">
        <v>23</v>
      </c>
      <c r="N220" s="254" t="s">
        <v>23</v>
      </c>
      <c r="O220" s="219">
        <v>46023</v>
      </c>
      <c r="P220" s="219">
        <v>46387</v>
      </c>
      <c r="Q220" s="68" t="s">
        <v>154</v>
      </c>
      <c r="R220" s="68" t="s">
        <v>154</v>
      </c>
      <c r="S220" s="68" t="s">
        <v>154</v>
      </c>
      <c r="T220" s="68" t="s">
        <v>154</v>
      </c>
      <c r="U220" s="260"/>
    </row>
    <row r="221" spans="1:21" ht="41.4" customHeight="1" x14ac:dyDescent="0.3">
      <c r="A221" s="112" t="s">
        <v>47</v>
      </c>
      <c r="B221" s="497" t="s">
        <v>47</v>
      </c>
      <c r="C221" s="500" t="s">
        <v>605</v>
      </c>
      <c r="D221" s="501">
        <v>-0.2</v>
      </c>
      <c r="E221" s="504"/>
      <c r="F221" s="504"/>
      <c r="G221" s="507"/>
      <c r="H221" s="262" t="s">
        <v>606</v>
      </c>
      <c r="I221" s="263" t="s">
        <v>607</v>
      </c>
      <c r="J221" s="264">
        <v>1</v>
      </c>
      <c r="K221" s="265"/>
      <c r="L221" s="127">
        <v>0</v>
      </c>
      <c r="M221" s="265" t="s">
        <v>23</v>
      </c>
      <c r="N221" s="254" t="s">
        <v>23</v>
      </c>
      <c r="O221" s="266">
        <v>46023</v>
      </c>
      <c r="P221" s="265" t="s">
        <v>608</v>
      </c>
      <c r="Q221" s="265" t="s">
        <v>154</v>
      </c>
      <c r="R221" s="265"/>
      <c r="S221" s="265"/>
      <c r="T221" s="265"/>
      <c r="U221" s="267"/>
    </row>
    <row r="222" spans="1:21" ht="71.400000000000006" customHeight="1" x14ac:dyDescent="0.3">
      <c r="A222" s="112" t="s">
        <v>47</v>
      </c>
      <c r="B222" s="498"/>
      <c r="C222" s="498"/>
      <c r="D222" s="502"/>
      <c r="E222" s="505"/>
      <c r="F222" s="505"/>
      <c r="G222" s="508"/>
      <c r="H222" s="268" t="s">
        <v>609</v>
      </c>
      <c r="I222" s="269" t="s">
        <v>610</v>
      </c>
      <c r="J222" s="270">
        <v>5</v>
      </c>
      <c r="K222" s="271"/>
      <c r="L222" s="127">
        <v>0</v>
      </c>
      <c r="M222" s="265" t="s">
        <v>23</v>
      </c>
      <c r="N222" s="254" t="s">
        <v>23</v>
      </c>
      <c r="O222" s="266">
        <v>46023</v>
      </c>
      <c r="P222" s="265" t="s">
        <v>608</v>
      </c>
      <c r="Q222" s="265" t="s">
        <v>154</v>
      </c>
      <c r="R222" s="271"/>
      <c r="S222" s="271"/>
      <c r="T222" s="271"/>
      <c r="U222" s="272"/>
    </row>
    <row r="223" spans="1:21" ht="55.2" customHeight="1" x14ac:dyDescent="0.3">
      <c r="A223" s="112" t="s">
        <v>47</v>
      </c>
      <c r="B223" s="498"/>
      <c r="C223" s="499"/>
      <c r="D223" s="503"/>
      <c r="E223" s="506"/>
      <c r="F223" s="506"/>
      <c r="G223" s="509"/>
      <c r="H223" s="273" t="s">
        <v>611</v>
      </c>
      <c r="I223" s="274" t="s">
        <v>612</v>
      </c>
      <c r="J223" s="275">
        <v>1</v>
      </c>
      <c r="K223" s="276"/>
      <c r="L223" s="127">
        <v>0</v>
      </c>
      <c r="M223" s="276" t="s">
        <v>23</v>
      </c>
      <c r="N223" s="276" t="s">
        <v>153</v>
      </c>
      <c r="O223" s="277">
        <v>46034</v>
      </c>
      <c r="P223" s="276" t="s">
        <v>613</v>
      </c>
      <c r="Q223" s="276"/>
      <c r="R223" s="276"/>
      <c r="S223" s="276"/>
      <c r="T223" s="276" t="s">
        <v>154</v>
      </c>
      <c r="U223" s="278"/>
    </row>
    <row r="224" spans="1:21" ht="61.2" customHeight="1" x14ac:dyDescent="0.3">
      <c r="A224" s="112" t="s">
        <v>47</v>
      </c>
      <c r="B224" s="498"/>
      <c r="C224" s="490" t="s">
        <v>78</v>
      </c>
      <c r="D224" s="510">
        <v>0.65</v>
      </c>
      <c r="E224" s="488"/>
      <c r="F224" s="488"/>
      <c r="G224" s="488"/>
      <c r="H224" s="80" t="s">
        <v>614</v>
      </c>
      <c r="I224" s="74" t="s">
        <v>615</v>
      </c>
      <c r="J224" s="130">
        <v>1</v>
      </c>
      <c r="K224" s="279"/>
      <c r="L224" s="127">
        <v>0</v>
      </c>
      <c r="M224" s="254" t="s">
        <v>23</v>
      </c>
      <c r="N224" s="254" t="s">
        <v>23</v>
      </c>
      <c r="O224" s="69">
        <v>46024</v>
      </c>
      <c r="P224" s="69">
        <v>46109</v>
      </c>
      <c r="Q224" s="265" t="s">
        <v>154</v>
      </c>
      <c r="R224" s="68"/>
      <c r="S224" s="68"/>
      <c r="T224" s="68"/>
      <c r="U224" s="80"/>
    </row>
    <row r="225" spans="1:21" ht="61.2" customHeight="1" x14ac:dyDescent="0.3">
      <c r="A225" s="112" t="s">
        <v>47</v>
      </c>
      <c r="B225" s="498"/>
      <c r="C225" s="490"/>
      <c r="D225" s="510"/>
      <c r="E225" s="489"/>
      <c r="F225" s="489"/>
      <c r="G225" s="489"/>
      <c r="H225" s="80" t="s">
        <v>616</v>
      </c>
      <c r="I225" s="74" t="s">
        <v>617</v>
      </c>
      <c r="J225" s="130">
        <v>4</v>
      </c>
      <c r="K225" s="279"/>
      <c r="L225" s="127">
        <v>0</v>
      </c>
      <c r="M225" s="254" t="s">
        <v>23</v>
      </c>
      <c r="N225" s="254" t="s">
        <v>23</v>
      </c>
      <c r="O225" s="69">
        <v>46024</v>
      </c>
      <c r="P225" s="69">
        <v>46387</v>
      </c>
      <c r="Q225" s="265" t="s">
        <v>154</v>
      </c>
      <c r="R225" s="265" t="s">
        <v>154</v>
      </c>
      <c r="S225" s="265" t="s">
        <v>154</v>
      </c>
      <c r="T225" s="265" t="s">
        <v>154</v>
      </c>
      <c r="U225" s="80" t="s">
        <v>618</v>
      </c>
    </row>
    <row r="226" spans="1:21" ht="55.2" x14ac:dyDescent="0.3">
      <c r="A226" s="112" t="s">
        <v>47</v>
      </c>
      <c r="B226" s="498"/>
      <c r="C226" s="490" t="s">
        <v>125</v>
      </c>
      <c r="D226" s="491" t="s">
        <v>619</v>
      </c>
      <c r="E226" s="491"/>
      <c r="F226" s="491"/>
      <c r="G226" s="491"/>
      <c r="H226" s="80" t="s">
        <v>620</v>
      </c>
      <c r="I226" s="74" t="s">
        <v>621</v>
      </c>
      <c r="J226" s="150">
        <v>1</v>
      </c>
      <c r="K226" s="68"/>
      <c r="L226" s="127">
        <v>0</v>
      </c>
      <c r="M226" s="66" t="s">
        <v>23</v>
      </c>
      <c r="N226" s="124" t="s">
        <v>23</v>
      </c>
      <c r="O226" s="69">
        <v>46024</v>
      </c>
      <c r="P226" s="69">
        <v>46387</v>
      </c>
      <c r="Q226" s="265" t="s">
        <v>154</v>
      </c>
      <c r="R226" s="265" t="s">
        <v>154</v>
      </c>
      <c r="S226" s="265" t="s">
        <v>154</v>
      </c>
      <c r="T226" s="265" t="s">
        <v>154</v>
      </c>
      <c r="U226" s="280" t="s">
        <v>622</v>
      </c>
    </row>
    <row r="227" spans="1:21" ht="55.2" customHeight="1" x14ac:dyDescent="0.3">
      <c r="A227" s="112" t="s">
        <v>47</v>
      </c>
      <c r="B227" s="498"/>
      <c r="C227" s="490"/>
      <c r="D227" s="492"/>
      <c r="E227" s="492"/>
      <c r="F227" s="492"/>
      <c r="G227" s="492"/>
      <c r="H227" s="80" t="s">
        <v>623</v>
      </c>
      <c r="I227" s="74" t="s">
        <v>624</v>
      </c>
      <c r="J227" s="150">
        <v>1</v>
      </c>
      <c r="K227" s="68"/>
      <c r="L227" s="127">
        <v>0</v>
      </c>
      <c r="M227" s="66" t="s">
        <v>23</v>
      </c>
      <c r="N227" s="124" t="s">
        <v>23</v>
      </c>
      <c r="O227" s="69">
        <v>46024</v>
      </c>
      <c r="P227" s="69">
        <v>46387</v>
      </c>
      <c r="Q227" s="265" t="s">
        <v>154</v>
      </c>
      <c r="R227" s="265" t="s">
        <v>154</v>
      </c>
      <c r="S227" s="265" t="s">
        <v>154</v>
      </c>
      <c r="T227" s="265" t="s">
        <v>154</v>
      </c>
      <c r="U227" s="281" t="s">
        <v>625</v>
      </c>
    </row>
    <row r="228" spans="1:21" ht="55.2" x14ac:dyDescent="0.3">
      <c r="A228" s="112" t="s">
        <v>47</v>
      </c>
      <c r="B228" s="498"/>
      <c r="C228" s="490"/>
      <c r="D228" s="492"/>
      <c r="E228" s="492"/>
      <c r="F228" s="492"/>
      <c r="G228" s="492"/>
      <c r="H228" s="80" t="s">
        <v>626</v>
      </c>
      <c r="I228" s="80" t="s">
        <v>627</v>
      </c>
      <c r="J228" s="150">
        <v>2</v>
      </c>
      <c r="K228" s="68"/>
      <c r="L228" s="127">
        <v>0</v>
      </c>
      <c r="M228" s="66" t="s">
        <v>23</v>
      </c>
      <c r="N228" s="124" t="s">
        <v>23</v>
      </c>
      <c r="O228" s="69">
        <v>46113</v>
      </c>
      <c r="P228" s="69">
        <v>46387</v>
      </c>
      <c r="Q228" s="68"/>
      <c r="R228" s="265" t="s">
        <v>154</v>
      </c>
      <c r="S228" s="68"/>
      <c r="T228" s="265" t="s">
        <v>154</v>
      </c>
      <c r="U228" s="281" t="s">
        <v>628</v>
      </c>
    </row>
    <row r="229" spans="1:21" ht="55.2" x14ac:dyDescent="0.3">
      <c r="A229" s="112" t="s">
        <v>47</v>
      </c>
      <c r="B229" s="498"/>
      <c r="C229" s="490"/>
      <c r="D229" s="492"/>
      <c r="E229" s="492"/>
      <c r="F229" s="492"/>
      <c r="G229" s="492"/>
      <c r="H229" s="80" t="s">
        <v>629</v>
      </c>
      <c r="I229" s="80" t="s">
        <v>630</v>
      </c>
      <c r="J229" s="150">
        <v>2</v>
      </c>
      <c r="K229" s="68"/>
      <c r="L229" s="127">
        <v>0</v>
      </c>
      <c r="M229" s="66" t="s">
        <v>23</v>
      </c>
      <c r="N229" s="124" t="s">
        <v>23</v>
      </c>
      <c r="O229" s="69">
        <v>46113</v>
      </c>
      <c r="P229" s="69">
        <v>46387</v>
      </c>
      <c r="Q229" s="68"/>
      <c r="R229" s="265" t="s">
        <v>154</v>
      </c>
      <c r="S229" s="68"/>
      <c r="T229" s="265" t="s">
        <v>154</v>
      </c>
      <c r="U229" s="281" t="s">
        <v>631</v>
      </c>
    </row>
    <row r="230" spans="1:21" ht="96.6" x14ac:dyDescent="0.3">
      <c r="A230" s="112" t="s">
        <v>47</v>
      </c>
      <c r="B230" s="499"/>
      <c r="C230" s="490"/>
      <c r="D230" s="493"/>
      <c r="E230" s="493"/>
      <c r="F230" s="493"/>
      <c r="G230" s="493"/>
      <c r="H230" s="282" t="s">
        <v>632</v>
      </c>
      <c r="I230" s="80" t="s">
        <v>633</v>
      </c>
      <c r="J230" s="150">
        <v>1</v>
      </c>
      <c r="K230" s="68"/>
      <c r="L230" s="127">
        <v>0</v>
      </c>
      <c r="M230" s="68" t="s">
        <v>23</v>
      </c>
      <c r="N230" s="124" t="s">
        <v>23</v>
      </c>
      <c r="O230" s="69">
        <v>46113</v>
      </c>
      <c r="P230" s="69">
        <v>46387</v>
      </c>
      <c r="Q230" s="265" t="s">
        <v>154</v>
      </c>
      <c r="R230" s="265" t="s">
        <v>154</v>
      </c>
      <c r="S230" s="265" t="s">
        <v>154</v>
      </c>
      <c r="T230" s="68"/>
      <c r="U230" s="283" t="s">
        <v>634</v>
      </c>
    </row>
    <row r="231" spans="1:21" ht="27.6" customHeight="1" x14ac:dyDescent="0.3">
      <c r="A231" s="112" t="s">
        <v>62</v>
      </c>
      <c r="B231" s="482" t="s">
        <v>62</v>
      </c>
      <c r="C231" s="464" t="s">
        <v>75</v>
      </c>
      <c r="D231" s="467">
        <v>0.85</v>
      </c>
      <c r="E231" s="470"/>
      <c r="F231" s="470"/>
      <c r="G231" s="470"/>
      <c r="H231" s="80" t="s">
        <v>635</v>
      </c>
      <c r="I231" s="473" t="s">
        <v>636</v>
      </c>
      <c r="J231" s="476">
        <v>4</v>
      </c>
      <c r="K231" s="284"/>
      <c r="L231" s="284"/>
      <c r="M231" s="479" t="s">
        <v>152</v>
      </c>
      <c r="N231" s="482" t="s">
        <v>153</v>
      </c>
      <c r="O231" s="485">
        <v>46023</v>
      </c>
      <c r="P231" s="485">
        <v>46387</v>
      </c>
      <c r="Q231" s="458" t="s">
        <v>154</v>
      </c>
      <c r="R231" s="458" t="s">
        <v>154</v>
      </c>
      <c r="S231" s="458" t="s">
        <v>154</v>
      </c>
      <c r="T231" s="458" t="s">
        <v>154</v>
      </c>
      <c r="U231" s="461"/>
    </row>
    <row r="232" spans="1:21" ht="27.6" customHeight="1" x14ac:dyDescent="0.3">
      <c r="A232" s="112" t="s">
        <v>62</v>
      </c>
      <c r="B232" s="483"/>
      <c r="C232" s="465"/>
      <c r="D232" s="468"/>
      <c r="E232" s="471"/>
      <c r="F232" s="471"/>
      <c r="G232" s="471"/>
      <c r="H232" s="80" t="s">
        <v>637</v>
      </c>
      <c r="I232" s="474"/>
      <c r="J232" s="477"/>
      <c r="K232" s="285"/>
      <c r="L232" s="285"/>
      <c r="M232" s="480"/>
      <c r="N232" s="483"/>
      <c r="O232" s="486"/>
      <c r="P232" s="483"/>
      <c r="Q232" s="459"/>
      <c r="R232" s="459"/>
      <c r="S232" s="459"/>
      <c r="T232" s="459"/>
      <c r="U232" s="462"/>
    </row>
    <row r="233" spans="1:21" ht="27.6" customHeight="1" x14ac:dyDescent="0.3">
      <c r="A233" s="112" t="s">
        <v>62</v>
      </c>
      <c r="B233" s="483"/>
      <c r="C233" s="465"/>
      <c r="D233" s="468"/>
      <c r="E233" s="471"/>
      <c r="F233" s="471"/>
      <c r="G233" s="471"/>
      <c r="H233" s="80" t="s">
        <v>638</v>
      </c>
      <c r="I233" s="475"/>
      <c r="J233" s="478"/>
      <c r="K233" s="286"/>
      <c r="L233" s="286"/>
      <c r="M233" s="481"/>
      <c r="N233" s="484"/>
      <c r="O233" s="487"/>
      <c r="P233" s="484"/>
      <c r="Q233" s="460"/>
      <c r="R233" s="460"/>
      <c r="S233" s="460"/>
      <c r="T233" s="460"/>
      <c r="U233" s="463"/>
    </row>
    <row r="234" spans="1:21" ht="27.6" customHeight="1" x14ac:dyDescent="0.3">
      <c r="A234" s="112" t="s">
        <v>62</v>
      </c>
      <c r="B234" s="483"/>
      <c r="C234" s="465"/>
      <c r="D234" s="468"/>
      <c r="E234" s="471"/>
      <c r="F234" s="471"/>
      <c r="G234" s="471"/>
      <c r="H234" s="80" t="s">
        <v>639</v>
      </c>
      <c r="I234" s="473" t="s">
        <v>640</v>
      </c>
      <c r="J234" s="476">
        <v>4</v>
      </c>
      <c r="K234" s="284"/>
      <c r="L234" s="284"/>
      <c r="M234" s="479" t="s">
        <v>152</v>
      </c>
      <c r="N234" s="482" t="s">
        <v>153</v>
      </c>
      <c r="O234" s="485">
        <v>46023</v>
      </c>
      <c r="P234" s="485">
        <v>46387</v>
      </c>
      <c r="Q234" s="458" t="s">
        <v>154</v>
      </c>
      <c r="R234" s="458" t="s">
        <v>154</v>
      </c>
      <c r="S234" s="458" t="s">
        <v>154</v>
      </c>
      <c r="T234" s="458" t="s">
        <v>154</v>
      </c>
      <c r="U234" s="461"/>
    </row>
    <row r="235" spans="1:21" ht="27.6" customHeight="1" x14ac:dyDescent="0.3">
      <c r="A235" s="112" t="s">
        <v>62</v>
      </c>
      <c r="B235" s="483"/>
      <c r="C235" s="465"/>
      <c r="D235" s="468"/>
      <c r="E235" s="471"/>
      <c r="F235" s="471"/>
      <c r="G235" s="471"/>
      <c r="H235" s="80" t="s">
        <v>641</v>
      </c>
      <c r="I235" s="474"/>
      <c r="J235" s="477"/>
      <c r="K235" s="285"/>
      <c r="L235" s="285"/>
      <c r="M235" s="480"/>
      <c r="N235" s="483"/>
      <c r="O235" s="486"/>
      <c r="P235" s="483"/>
      <c r="Q235" s="459"/>
      <c r="R235" s="459"/>
      <c r="S235" s="459"/>
      <c r="T235" s="459"/>
      <c r="U235" s="462"/>
    </row>
    <row r="236" spans="1:21" ht="27.6" customHeight="1" x14ac:dyDescent="0.3">
      <c r="A236" s="112" t="s">
        <v>62</v>
      </c>
      <c r="B236" s="483"/>
      <c r="C236" s="465"/>
      <c r="D236" s="468"/>
      <c r="E236" s="471"/>
      <c r="F236" s="471"/>
      <c r="G236" s="471"/>
      <c r="H236" s="80" t="s">
        <v>642</v>
      </c>
      <c r="I236" s="474"/>
      <c r="J236" s="477"/>
      <c r="K236" s="285"/>
      <c r="L236" s="285"/>
      <c r="M236" s="480"/>
      <c r="N236" s="483"/>
      <c r="O236" s="486"/>
      <c r="P236" s="483"/>
      <c r="Q236" s="459"/>
      <c r="R236" s="459"/>
      <c r="S236" s="459"/>
      <c r="T236" s="459"/>
      <c r="U236" s="462"/>
    </row>
    <row r="237" spans="1:21" ht="27.6" customHeight="1" x14ac:dyDescent="0.3">
      <c r="A237" s="112" t="s">
        <v>62</v>
      </c>
      <c r="B237" s="483"/>
      <c r="C237" s="465"/>
      <c r="D237" s="468"/>
      <c r="E237" s="471"/>
      <c r="F237" s="471"/>
      <c r="G237" s="471"/>
      <c r="H237" s="80" t="s">
        <v>643</v>
      </c>
      <c r="I237" s="475"/>
      <c r="J237" s="478"/>
      <c r="K237" s="286"/>
      <c r="L237" s="286"/>
      <c r="M237" s="481"/>
      <c r="N237" s="484"/>
      <c r="O237" s="487"/>
      <c r="P237" s="484"/>
      <c r="Q237" s="460"/>
      <c r="R237" s="460"/>
      <c r="S237" s="460"/>
      <c r="T237" s="460"/>
      <c r="U237" s="463"/>
    </row>
    <row r="238" spans="1:21" ht="27.6" customHeight="1" x14ac:dyDescent="0.3">
      <c r="A238" s="112" t="s">
        <v>62</v>
      </c>
      <c r="B238" s="483"/>
      <c r="C238" s="465"/>
      <c r="D238" s="468"/>
      <c r="E238" s="471"/>
      <c r="F238" s="471"/>
      <c r="G238" s="471"/>
      <c r="H238" s="80" t="s">
        <v>644</v>
      </c>
      <c r="I238" s="473" t="s">
        <v>645</v>
      </c>
      <c r="J238" s="476">
        <v>1</v>
      </c>
      <c r="K238" s="284"/>
      <c r="L238" s="284"/>
      <c r="M238" s="479" t="s">
        <v>152</v>
      </c>
      <c r="N238" s="482" t="s">
        <v>153</v>
      </c>
      <c r="O238" s="485">
        <v>46023</v>
      </c>
      <c r="P238" s="485">
        <v>46053</v>
      </c>
      <c r="Q238" s="458" t="s">
        <v>154</v>
      </c>
      <c r="R238" s="458"/>
      <c r="S238" s="458"/>
      <c r="T238" s="458"/>
      <c r="U238" s="461"/>
    </row>
    <row r="239" spans="1:21" ht="27.6" customHeight="1" x14ac:dyDescent="0.3">
      <c r="A239" s="112" t="s">
        <v>62</v>
      </c>
      <c r="B239" s="483"/>
      <c r="C239" s="465"/>
      <c r="D239" s="468"/>
      <c r="E239" s="471"/>
      <c r="F239" s="471"/>
      <c r="G239" s="471"/>
      <c r="H239" s="80" t="s">
        <v>646</v>
      </c>
      <c r="I239" s="474"/>
      <c r="J239" s="477"/>
      <c r="K239" s="285"/>
      <c r="L239" s="285"/>
      <c r="M239" s="480"/>
      <c r="N239" s="483"/>
      <c r="O239" s="486"/>
      <c r="P239" s="486"/>
      <c r="Q239" s="459"/>
      <c r="R239" s="459"/>
      <c r="S239" s="459"/>
      <c r="T239" s="459"/>
      <c r="U239" s="462"/>
    </row>
    <row r="240" spans="1:21" ht="27.6" customHeight="1" x14ac:dyDescent="0.3">
      <c r="A240" s="112" t="s">
        <v>62</v>
      </c>
      <c r="B240" s="483"/>
      <c r="C240" s="466"/>
      <c r="D240" s="469"/>
      <c r="E240" s="472"/>
      <c r="F240" s="472"/>
      <c r="G240" s="472"/>
      <c r="H240" s="80" t="s">
        <v>647</v>
      </c>
      <c r="I240" s="475"/>
      <c r="J240" s="478"/>
      <c r="K240" s="286"/>
      <c r="L240" s="286"/>
      <c r="M240" s="481"/>
      <c r="N240" s="484"/>
      <c r="O240" s="487"/>
      <c r="P240" s="487"/>
      <c r="Q240" s="460"/>
      <c r="R240" s="460"/>
      <c r="S240" s="460"/>
      <c r="T240" s="460"/>
      <c r="U240" s="463"/>
    </row>
    <row r="241" spans="1:21" ht="41.4" x14ac:dyDescent="0.3">
      <c r="A241" s="112" t="s">
        <v>62</v>
      </c>
      <c r="B241" s="483"/>
      <c r="C241" s="464" t="s">
        <v>74</v>
      </c>
      <c r="D241" s="467">
        <v>0.65</v>
      </c>
      <c r="E241" s="470"/>
      <c r="F241" s="470"/>
      <c r="G241" s="470"/>
      <c r="H241" s="80" t="s">
        <v>648</v>
      </c>
      <c r="I241" s="75" t="s">
        <v>649</v>
      </c>
      <c r="J241" s="68">
        <v>1</v>
      </c>
      <c r="K241" s="68"/>
      <c r="L241" s="68"/>
      <c r="M241" s="68" t="s">
        <v>152</v>
      </c>
      <c r="N241" s="124" t="s">
        <v>153</v>
      </c>
      <c r="O241" s="69">
        <v>46023</v>
      </c>
      <c r="P241" s="69">
        <v>46053</v>
      </c>
      <c r="Q241" s="68" t="s">
        <v>154</v>
      </c>
      <c r="R241" s="68"/>
      <c r="S241" s="68"/>
      <c r="T241" s="68"/>
      <c r="U241" s="68"/>
    </row>
    <row r="242" spans="1:21" ht="27.6" x14ac:dyDescent="0.3">
      <c r="A242" s="112" t="s">
        <v>62</v>
      </c>
      <c r="B242" s="483"/>
      <c r="C242" s="465"/>
      <c r="D242" s="468"/>
      <c r="E242" s="471"/>
      <c r="F242" s="471"/>
      <c r="G242" s="471"/>
      <c r="H242" s="80" t="s">
        <v>650</v>
      </c>
      <c r="I242" s="75" t="s">
        <v>651</v>
      </c>
      <c r="J242" s="68" t="s">
        <v>652</v>
      </c>
      <c r="K242" s="68"/>
      <c r="L242" s="68"/>
      <c r="M242" s="68" t="s">
        <v>152</v>
      </c>
      <c r="N242" s="124" t="s">
        <v>153</v>
      </c>
      <c r="O242" s="69">
        <v>46023</v>
      </c>
      <c r="P242" s="69">
        <v>46053</v>
      </c>
      <c r="Q242" s="68" t="s">
        <v>154</v>
      </c>
      <c r="R242" s="68"/>
      <c r="S242" s="68"/>
      <c r="T242" s="68"/>
      <c r="U242" s="68"/>
    </row>
    <row r="243" spans="1:21" ht="27.6" x14ac:dyDescent="0.3">
      <c r="A243" s="112" t="s">
        <v>62</v>
      </c>
      <c r="B243" s="483"/>
      <c r="C243" s="465"/>
      <c r="D243" s="468"/>
      <c r="E243" s="471"/>
      <c r="F243" s="471"/>
      <c r="G243" s="471"/>
      <c r="H243" s="80" t="s">
        <v>653</v>
      </c>
      <c r="I243" s="75" t="s">
        <v>654</v>
      </c>
      <c r="J243" s="68" t="s">
        <v>652</v>
      </c>
      <c r="K243" s="68"/>
      <c r="L243" s="68"/>
      <c r="M243" s="68" t="s">
        <v>152</v>
      </c>
      <c r="N243" s="124" t="s">
        <v>153</v>
      </c>
      <c r="O243" s="69">
        <v>46023</v>
      </c>
      <c r="P243" s="69">
        <v>46387</v>
      </c>
      <c r="Q243" s="68" t="s">
        <v>154</v>
      </c>
      <c r="R243" s="68" t="s">
        <v>154</v>
      </c>
      <c r="S243" s="68" t="s">
        <v>154</v>
      </c>
      <c r="T243" s="68" t="s">
        <v>154</v>
      </c>
      <c r="U243" s="68"/>
    </row>
    <row r="244" spans="1:21" ht="27.6" x14ac:dyDescent="0.3">
      <c r="A244" s="112" t="s">
        <v>62</v>
      </c>
      <c r="B244" s="483"/>
      <c r="C244" s="465"/>
      <c r="D244" s="468"/>
      <c r="E244" s="471"/>
      <c r="F244" s="471"/>
      <c r="G244" s="471"/>
      <c r="H244" s="80" t="s">
        <v>655</v>
      </c>
      <c r="I244" s="75" t="s">
        <v>656</v>
      </c>
      <c r="J244" s="68" t="s">
        <v>657</v>
      </c>
      <c r="K244" s="68"/>
      <c r="L244" s="68"/>
      <c r="M244" s="68" t="s">
        <v>152</v>
      </c>
      <c r="N244" s="124" t="s">
        <v>153</v>
      </c>
      <c r="O244" s="69"/>
      <c r="P244" s="69"/>
      <c r="Q244" s="68"/>
      <c r="R244" s="68" t="s">
        <v>154</v>
      </c>
      <c r="S244" s="68"/>
      <c r="T244" s="68" t="s">
        <v>154</v>
      </c>
      <c r="U244" s="68"/>
    </row>
    <row r="245" spans="1:21" ht="27.6" x14ac:dyDescent="0.3">
      <c r="A245" s="112" t="s">
        <v>62</v>
      </c>
      <c r="B245" s="483"/>
      <c r="C245" s="465"/>
      <c r="D245" s="468"/>
      <c r="E245" s="471"/>
      <c r="F245" s="471"/>
      <c r="G245" s="471"/>
      <c r="H245" s="80" t="s">
        <v>658</v>
      </c>
      <c r="I245" s="75" t="s">
        <v>659</v>
      </c>
      <c r="J245" s="68" t="s">
        <v>660</v>
      </c>
      <c r="K245" s="68"/>
      <c r="L245" s="68"/>
      <c r="M245" s="68" t="s">
        <v>152</v>
      </c>
      <c r="N245" s="124" t="s">
        <v>153</v>
      </c>
      <c r="O245" s="69">
        <v>46327</v>
      </c>
      <c r="P245" s="69">
        <v>46356</v>
      </c>
      <c r="Q245" s="68"/>
      <c r="R245" s="68"/>
      <c r="S245" s="68"/>
      <c r="T245" s="68" t="s">
        <v>154</v>
      </c>
      <c r="U245" s="68"/>
    </row>
    <row r="246" spans="1:21" ht="27.6" x14ac:dyDescent="0.3">
      <c r="A246" s="112" t="s">
        <v>62</v>
      </c>
      <c r="B246" s="483"/>
      <c r="C246" s="465"/>
      <c r="D246" s="468"/>
      <c r="E246" s="471"/>
      <c r="F246" s="471"/>
      <c r="G246" s="471"/>
      <c r="H246" s="80" t="s">
        <v>661</v>
      </c>
      <c r="I246" s="75" t="s">
        <v>662</v>
      </c>
      <c r="J246" s="68" t="s">
        <v>660</v>
      </c>
      <c r="K246" s="68"/>
      <c r="L246" s="68"/>
      <c r="M246" s="68" t="s">
        <v>152</v>
      </c>
      <c r="N246" s="124" t="s">
        <v>153</v>
      </c>
      <c r="O246" s="69">
        <v>46357</v>
      </c>
      <c r="P246" s="69">
        <v>46387</v>
      </c>
      <c r="Q246" s="68"/>
      <c r="R246" s="68"/>
      <c r="S246" s="68"/>
      <c r="T246" s="68" t="s">
        <v>154</v>
      </c>
      <c r="U246" s="68"/>
    </row>
    <row r="247" spans="1:21" ht="27.6" x14ac:dyDescent="0.3">
      <c r="A247" s="112" t="s">
        <v>62</v>
      </c>
      <c r="B247" s="483"/>
      <c r="C247" s="465"/>
      <c r="D247" s="468"/>
      <c r="E247" s="471"/>
      <c r="F247" s="471"/>
      <c r="G247" s="471"/>
      <c r="H247" s="80" t="s">
        <v>663</v>
      </c>
      <c r="I247" s="75" t="s">
        <v>664</v>
      </c>
      <c r="J247" s="68" t="s">
        <v>652</v>
      </c>
      <c r="K247" s="68"/>
      <c r="L247" s="68"/>
      <c r="M247" s="68" t="s">
        <v>152</v>
      </c>
      <c r="N247" s="124" t="s">
        <v>153</v>
      </c>
      <c r="O247" s="69">
        <v>46023</v>
      </c>
      <c r="P247" s="69">
        <v>46053</v>
      </c>
      <c r="Q247" s="68" t="s">
        <v>154</v>
      </c>
      <c r="R247" s="68"/>
      <c r="S247" s="68"/>
      <c r="T247" s="68"/>
      <c r="U247" s="68"/>
    </row>
    <row r="248" spans="1:21" x14ac:dyDescent="0.3">
      <c r="A248" s="112" t="s">
        <v>62</v>
      </c>
      <c r="B248" s="483"/>
      <c r="C248" s="465"/>
      <c r="D248" s="468"/>
      <c r="E248" s="471"/>
      <c r="F248" s="471"/>
      <c r="G248" s="471"/>
      <c r="H248" s="80" t="s">
        <v>665</v>
      </c>
      <c r="I248" s="75" t="s">
        <v>666</v>
      </c>
      <c r="J248" s="68" t="s">
        <v>652</v>
      </c>
      <c r="K248" s="68"/>
      <c r="L248" s="68"/>
      <c r="M248" s="68" t="s">
        <v>152</v>
      </c>
      <c r="N248" s="124" t="s">
        <v>153</v>
      </c>
      <c r="O248" s="69">
        <v>46174</v>
      </c>
      <c r="P248" s="69">
        <v>46203</v>
      </c>
      <c r="Q248" s="68"/>
      <c r="R248" s="68" t="s">
        <v>154</v>
      </c>
      <c r="S248" s="68"/>
      <c r="T248" s="68"/>
      <c r="U248" s="68"/>
    </row>
    <row r="249" spans="1:21" ht="27.6" x14ac:dyDescent="0.3">
      <c r="A249" s="112"/>
      <c r="B249" s="483"/>
      <c r="C249" s="466"/>
      <c r="D249" s="469"/>
      <c r="E249" s="472"/>
      <c r="F249" s="472"/>
      <c r="G249" s="472"/>
      <c r="H249" s="80" t="s">
        <v>667</v>
      </c>
      <c r="I249" s="75" t="s">
        <v>668</v>
      </c>
      <c r="J249" s="68" t="s">
        <v>669</v>
      </c>
      <c r="K249" s="68"/>
      <c r="L249" s="68"/>
      <c r="M249" s="68" t="s">
        <v>152</v>
      </c>
      <c r="N249" s="124" t="s">
        <v>153</v>
      </c>
      <c r="O249" s="69">
        <v>46174</v>
      </c>
      <c r="P249" s="69">
        <v>46203</v>
      </c>
      <c r="Q249" s="68"/>
      <c r="R249" s="68" t="s">
        <v>154</v>
      </c>
      <c r="S249" s="68"/>
      <c r="T249" s="68"/>
      <c r="U249" s="68"/>
    </row>
    <row r="250" spans="1:21" x14ac:dyDescent="0.3">
      <c r="A250" s="112" t="s">
        <v>62</v>
      </c>
      <c r="B250" s="483"/>
      <c r="C250" s="464" t="s">
        <v>670</v>
      </c>
      <c r="D250" s="467">
        <v>-0.1</v>
      </c>
      <c r="E250" s="455"/>
      <c r="F250" s="455"/>
      <c r="G250" s="455"/>
      <c r="H250" s="80" t="s">
        <v>671</v>
      </c>
      <c r="I250" s="75" t="s">
        <v>672</v>
      </c>
      <c r="J250" s="68">
        <v>1</v>
      </c>
      <c r="K250" s="68"/>
      <c r="L250" s="68"/>
      <c r="M250" s="68" t="s">
        <v>152</v>
      </c>
      <c r="N250" s="124" t="s">
        <v>153</v>
      </c>
      <c r="O250" s="69">
        <v>46023</v>
      </c>
      <c r="P250" s="69">
        <v>46053</v>
      </c>
      <c r="Q250" s="68" t="s">
        <v>154</v>
      </c>
      <c r="R250" s="68"/>
      <c r="S250" s="68"/>
      <c r="T250" s="68"/>
      <c r="U250" s="68"/>
    </row>
    <row r="251" spans="1:21" ht="27.6" x14ac:dyDescent="0.3">
      <c r="A251" s="112" t="s">
        <v>62</v>
      </c>
      <c r="B251" s="483"/>
      <c r="C251" s="465"/>
      <c r="D251" s="468"/>
      <c r="E251" s="456"/>
      <c r="F251" s="456"/>
      <c r="G251" s="456"/>
      <c r="H251" s="80" t="s">
        <v>673</v>
      </c>
      <c r="I251" s="75" t="s">
        <v>674</v>
      </c>
      <c r="J251" s="68">
        <v>1</v>
      </c>
      <c r="K251" s="68"/>
      <c r="L251" s="68"/>
      <c r="M251" s="68" t="s">
        <v>152</v>
      </c>
      <c r="N251" s="124" t="s">
        <v>153</v>
      </c>
      <c r="O251" s="69">
        <v>46023</v>
      </c>
      <c r="P251" s="69">
        <v>46053</v>
      </c>
      <c r="Q251" s="68" t="s">
        <v>154</v>
      </c>
      <c r="R251" s="68"/>
      <c r="S251" s="68"/>
      <c r="T251" s="68"/>
      <c r="U251" s="68"/>
    </row>
    <row r="252" spans="1:21" ht="27.6" x14ac:dyDescent="0.3">
      <c r="A252" s="112" t="s">
        <v>62</v>
      </c>
      <c r="B252" s="483"/>
      <c r="C252" s="465"/>
      <c r="D252" s="468"/>
      <c r="E252" s="456"/>
      <c r="F252" s="456"/>
      <c r="G252" s="456"/>
      <c r="H252" s="80" t="s">
        <v>675</v>
      </c>
      <c r="I252" s="75" t="s">
        <v>676</v>
      </c>
      <c r="J252" s="68">
        <v>12</v>
      </c>
      <c r="K252" s="68"/>
      <c r="L252" s="68"/>
      <c r="M252" s="68" t="s">
        <v>152</v>
      </c>
      <c r="N252" s="124" t="s">
        <v>153</v>
      </c>
      <c r="O252" s="69">
        <v>46023</v>
      </c>
      <c r="P252" s="69">
        <v>46387</v>
      </c>
      <c r="Q252" s="68" t="s">
        <v>154</v>
      </c>
      <c r="R252" s="68" t="s">
        <v>154</v>
      </c>
      <c r="S252" s="68" t="s">
        <v>154</v>
      </c>
      <c r="T252" s="68" t="s">
        <v>154</v>
      </c>
      <c r="U252" s="68"/>
    </row>
    <row r="253" spans="1:21" ht="27.6" x14ac:dyDescent="0.3">
      <c r="A253" s="112" t="s">
        <v>62</v>
      </c>
      <c r="B253" s="483"/>
      <c r="C253" s="465"/>
      <c r="D253" s="468"/>
      <c r="E253" s="456"/>
      <c r="F253" s="456"/>
      <c r="G253" s="456"/>
      <c r="H253" s="80" t="s">
        <v>677</v>
      </c>
      <c r="I253" s="75" t="s">
        <v>678</v>
      </c>
      <c r="J253" s="68" t="s">
        <v>652</v>
      </c>
      <c r="K253" s="68"/>
      <c r="L253" s="68"/>
      <c r="M253" s="68" t="s">
        <v>152</v>
      </c>
      <c r="N253" s="124" t="s">
        <v>153</v>
      </c>
      <c r="O253" s="69">
        <v>46023</v>
      </c>
      <c r="P253" s="69">
        <v>46387</v>
      </c>
      <c r="Q253" s="68" t="s">
        <v>154</v>
      </c>
      <c r="R253" s="68" t="s">
        <v>154</v>
      </c>
      <c r="S253" s="68" t="s">
        <v>154</v>
      </c>
      <c r="T253" s="68" t="s">
        <v>154</v>
      </c>
      <c r="U253" s="68"/>
    </row>
    <row r="254" spans="1:21" ht="27.6" x14ac:dyDescent="0.3">
      <c r="A254" s="112" t="s">
        <v>62</v>
      </c>
      <c r="B254" s="483"/>
      <c r="C254" s="465"/>
      <c r="D254" s="468"/>
      <c r="E254" s="456"/>
      <c r="F254" s="456"/>
      <c r="G254" s="456"/>
      <c r="H254" s="80" t="s">
        <v>679</v>
      </c>
      <c r="I254" s="75" t="s">
        <v>680</v>
      </c>
      <c r="J254" s="68" t="s">
        <v>652</v>
      </c>
      <c r="K254" s="68"/>
      <c r="L254" s="68"/>
      <c r="M254" s="68" t="s">
        <v>152</v>
      </c>
      <c r="N254" s="124" t="s">
        <v>153</v>
      </c>
      <c r="O254" s="69">
        <v>46023</v>
      </c>
      <c r="P254" s="69">
        <v>46053</v>
      </c>
      <c r="Q254" s="68" t="s">
        <v>154</v>
      </c>
      <c r="R254" s="68"/>
      <c r="S254" s="68"/>
      <c r="T254" s="68"/>
      <c r="U254" s="68"/>
    </row>
    <row r="255" spans="1:21" x14ac:dyDescent="0.3">
      <c r="A255" s="112" t="s">
        <v>62</v>
      </c>
      <c r="B255" s="483"/>
      <c r="C255" s="465"/>
      <c r="D255" s="468"/>
      <c r="E255" s="456"/>
      <c r="F255" s="456"/>
      <c r="G255" s="456"/>
      <c r="H255" s="80" t="s">
        <v>681</v>
      </c>
      <c r="I255" s="75" t="s">
        <v>682</v>
      </c>
      <c r="J255" s="68">
        <v>1</v>
      </c>
      <c r="K255" s="68"/>
      <c r="L255" s="68"/>
      <c r="M255" s="68" t="s">
        <v>152</v>
      </c>
      <c r="N255" s="124" t="s">
        <v>153</v>
      </c>
      <c r="O255" s="69">
        <v>46174</v>
      </c>
      <c r="P255" s="69">
        <v>46203</v>
      </c>
      <c r="Q255" s="68"/>
      <c r="R255" s="68" t="s">
        <v>154</v>
      </c>
      <c r="S255" s="68"/>
      <c r="T255" s="68"/>
      <c r="U255" s="68"/>
    </row>
    <row r="256" spans="1:21" ht="14.4" customHeight="1" x14ac:dyDescent="0.3">
      <c r="A256" s="112" t="s">
        <v>62</v>
      </c>
      <c r="B256" s="483"/>
      <c r="C256" s="465"/>
      <c r="D256" s="468"/>
      <c r="E256" s="456"/>
      <c r="F256" s="456"/>
      <c r="G256" s="456"/>
      <c r="H256" s="80" t="s">
        <v>683</v>
      </c>
      <c r="I256" s="75" t="s">
        <v>684</v>
      </c>
      <c r="J256" s="68">
        <v>1</v>
      </c>
      <c r="K256" s="68"/>
      <c r="L256" s="68"/>
      <c r="M256" s="68" t="s">
        <v>152</v>
      </c>
      <c r="N256" s="124" t="s">
        <v>153</v>
      </c>
      <c r="O256" s="69">
        <v>46174</v>
      </c>
      <c r="P256" s="69">
        <v>46203</v>
      </c>
      <c r="Q256" s="68"/>
      <c r="R256" s="68" t="s">
        <v>154</v>
      </c>
      <c r="S256" s="68"/>
      <c r="T256" s="68"/>
      <c r="U256" s="68"/>
    </row>
    <row r="257" spans="1:21" ht="27.6" x14ac:dyDescent="0.3">
      <c r="A257" s="112" t="s">
        <v>62</v>
      </c>
      <c r="B257" s="483"/>
      <c r="C257" s="465"/>
      <c r="D257" s="468"/>
      <c r="E257" s="456"/>
      <c r="F257" s="456"/>
      <c r="G257" s="456"/>
      <c r="H257" s="80" t="s">
        <v>685</v>
      </c>
      <c r="I257" s="75" t="s">
        <v>686</v>
      </c>
      <c r="J257" s="68">
        <v>1</v>
      </c>
      <c r="K257" s="68"/>
      <c r="L257" s="68"/>
      <c r="M257" s="68" t="s">
        <v>152</v>
      </c>
      <c r="N257" s="124" t="s">
        <v>153</v>
      </c>
      <c r="O257" s="69">
        <v>46023</v>
      </c>
      <c r="P257" s="69">
        <v>46053</v>
      </c>
      <c r="Q257" s="68" t="s">
        <v>154</v>
      </c>
      <c r="R257" s="68"/>
      <c r="S257" s="68"/>
      <c r="T257" s="68"/>
      <c r="U257" s="68"/>
    </row>
    <row r="258" spans="1:21" x14ac:dyDescent="0.3">
      <c r="A258" s="112" t="s">
        <v>62</v>
      </c>
      <c r="B258" s="483"/>
      <c r="C258" s="466"/>
      <c r="D258" s="469"/>
      <c r="E258" s="457"/>
      <c r="F258" s="457"/>
      <c r="G258" s="457"/>
      <c r="H258" s="80" t="s">
        <v>687</v>
      </c>
      <c r="I258" s="75" t="s">
        <v>688</v>
      </c>
      <c r="J258" s="68">
        <v>1</v>
      </c>
      <c r="K258" s="68"/>
      <c r="L258" s="68"/>
      <c r="M258" s="68" t="s">
        <v>152</v>
      </c>
      <c r="N258" s="124" t="s">
        <v>153</v>
      </c>
      <c r="O258" s="69">
        <v>46023</v>
      </c>
      <c r="P258" s="69">
        <v>46053</v>
      </c>
      <c r="Q258" s="68" t="s">
        <v>154</v>
      </c>
      <c r="R258" s="68"/>
      <c r="S258" s="68"/>
      <c r="T258" s="68"/>
      <c r="U258" s="68"/>
    </row>
    <row r="259" spans="1:21" ht="27.6" x14ac:dyDescent="0.3">
      <c r="A259" s="112" t="s">
        <v>62</v>
      </c>
      <c r="B259" s="483"/>
      <c r="C259" s="444" t="s">
        <v>689</v>
      </c>
      <c r="D259" s="452">
        <v>0.9</v>
      </c>
      <c r="E259" s="452"/>
      <c r="F259" s="452"/>
      <c r="G259" s="452"/>
      <c r="H259" s="80" t="s">
        <v>690</v>
      </c>
      <c r="I259" s="75" t="s">
        <v>691</v>
      </c>
      <c r="J259" s="287">
        <v>1</v>
      </c>
      <c r="K259" s="287"/>
      <c r="L259" s="287"/>
      <c r="M259" s="288" t="s">
        <v>152</v>
      </c>
      <c r="N259" s="124" t="s">
        <v>153</v>
      </c>
      <c r="O259" s="289">
        <v>45748</v>
      </c>
      <c r="P259" s="124" t="s">
        <v>692</v>
      </c>
      <c r="Q259" s="290"/>
      <c r="R259" s="290"/>
      <c r="S259" s="290"/>
      <c r="T259" s="290" t="s">
        <v>154</v>
      </c>
      <c r="U259" s="291"/>
    </row>
    <row r="260" spans="1:21" ht="41.4" x14ac:dyDescent="0.3">
      <c r="A260" s="112" t="s">
        <v>62</v>
      </c>
      <c r="B260" s="483"/>
      <c r="C260" s="446"/>
      <c r="D260" s="454"/>
      <c r="E260" s="454"/>
      <c r="F260" s="454"/>
      <c r="G260" s="454"/>
      <c r="H260" s="80" t="s">
        <v>693</v>
      </c>
      <c r="I260" s="75" t="s">
        <v>694</v>
      </c>
      <c r="J260" s="287">
        <v>3</v>
      </c>
      <c r="K260" s="287"/>
      <c r="L260" s="287"/>
      <c r="M260" s="288" t="s">
        <v>152</v>
      </c>
      <c r="N260" s="124" t="s">
        <v>153</v>
      </c>
      <c r="O260" s="289">
        <v>45748</v>
      </c>
      <c r="P260" s="124" t="s">
        <v>692</v>
      </c>
      <c r="Q260" s="290"/>
      <c r="R260" s="290" t="s">
        <v>154</v>
      </c>
      <c r="S260" s="290"/>
      <c r="T260" s="290" t="s">
        <v>154</v>
      </c>
      <c r="U260" s="291"/>
    </row>
    <row r="261" spans="1:21" ht="27.6" x14ac:dyDescent="0.3">
      <c r="A261" s="112" t="s">
        <v>62</v>
      </c>
      <c r="B261" s="483"/>
      <c r="C261" s="444" t="s">
        <v>77</v>
      </c>
      <c r="D261" s="447">
        <v>0.9</v>
      </c>
      <c r="E261" s="447"/>
      <c r="F261" s="447"/>
      <c r="G261" s="447"/>
      <c r="H261" s="240" t="s">
        <v>695</v>
      </c>
      <c r="I261" s="120" t="s">
        <v>696</v>
      </c>
      <c r="J261" s="287">
        <v>1</v>
      </c>
      <c r="K261" s="287"/>
      <c r="L261" s="287"/>
      <c r="M261" s="288" t="s">
        <v>152</v>
      </c>
      <c r="N261" s="124" t="s">
        <v>153</v>
      </c>
      <c r="O261" s="289">
        <v>45658</v>
      </c>
      <c r="P261" s="289">
        <v>45747</v>
      </c>
      <c r="Q261" s="290" t="s">
        <v>154</v>
      </c>
      <c r="R261" s="290"/>
      <c r="S261" s="290"/>
      <c r="T261" s="290"/>
      <c r="U261" s="291"/>
    </row>
    <row r="262" spans="1:21" ht="27.6" x14ac:dyDescent="0.3">
      <c r="A262" s="112" t="s">
        <v>62</v>
      </c>
      <c r="B262" s="483"/>
      <c r="C262" s="445"/>
      <c r="D262" s="448"/>
      <c r="E262" s="448"/>
      <c r="F262" s="448"/>
      <c r="G262" s="448"/>
      <c r="H262" s="240" t="s">
        <v>697</v>
      </c>
      <c r="I262" s="120" t="s">
        <v>698</v>
      </c>
      <c r="J262" s="292">
        <v>1</v>
      </c>
      <c r="K262" s="292"/>
      <c r="L262" s="292"/>
      <c r="M262" s="288" t="s">
        <v>152</v>
      </c>
      <c r="N262" s="124" t="s">
        <v>153</v>
      </c>
      <c r="O262" s="289">
        <v>45658</v>
      </c>
      <c r="P262" s="124" t="s">
        <v>699</v>
      </c>
      <c r="Q262" s="290" t="s">
        <v>154</v>
      </c>
      <c r="R262" s="290" t="s">
        <v>154</v>
      </c>
      <c r="S262" s="290" t="s">
        <v>154</v>
      </c>
      <c r="T262" s="290" t="s">
        <v>154</v>
      </c>
      <c r="U262" s="291"/>
    </row>
    <row r="263" spans="1:21" ht="27.6" x14ac:dyDescent="0.3">
      <c r="A263" s="112" t="s">
        <v>62</v>
      </c>
      <c r="B263" s="483"/>
      <c r="C263" s="446"/>
      <c r="D263" s="449"/>
      <c r="E263" s="449"/>
      <c r="F263" s="449"/>
      <c r="G263" s="449"/>
      <c r="H263" s="240" t="s">
        <v>700</v>
      </c>
      <c r="I263" s="120" t="s">
        <v>701</v>
      </c>
      <c r="J263" s="287">
        <v>6</v>
      </c>
      <c r="K263" s="287"/>
      <c r="L263" s="287"/>
      <c r="M263" s="288" t="s">
        <v>152</v>
      </c>
      <c r="N263" s="124" t="s">
        <v>153</v>
      </c>
      <c r="O263" s="289">
        <v>45658</v>
      </c>
      <c r="P263" s="124" t="s">
        <v>699</v>
      </c>
      <c r="Q263" s="290" t="s">
        <v>154</v>
      </c>
      <c r="R263" s="290" t="s">
        <v>154</v>
      </c>
      <c r="S263" s="290" t="s">
        <v>154</v>
      </c>
      <c r="T263" s="290" t="s">
        <v>154</v>
      </c>
      <c r="U263" s="291"/>
    </row>
    <row r="264" spans="1:21" ht="27.6" x14ac:dyDescent="0.3">
      <c r="A264" s="112" t="s">
        <v>62</v>
      </c>
      <c r="B264" s="483"/>
      <c r="C264" s="450" t="s">
        <v>702</v>
      </c>
      <c r="D264" s="451">
        <v>0.71</v>
      </c>
      <c r="E264" s="452"/>
      <c r="F264" s="452"/>
      <c r="G264" s="452"/>
      <c r="H264" s="240" t="s">
        <v>703</v>
      </c>
      <c r="I264" s="120" t="s">
        <v>704</v>
      </c>
      <c r="J264" s="287">
        <v>8</v>
      </c>
      <c r="K264" s="287"/>
      <c r="L264" s="287"/>
      <c r="M264" s="288" t="s">
        <v>152</v>
      </c>
      <c r="N264" s="124" t="s">
        <v>153</v>
      </c>
      <c r="O264" s="289">
        <v>45748</v>
      </c>
      <c r="P264" s="124" t="s">
        <v>692</v>
      </c>
      <c r="Q264" s="290"/>
      <c r="R264" s="290" t="s">
        <v>154</v>
      </c>
      <c r="S264" s="290"/>
      <c r="T264" s="290"/>
      <c r="U264" s="291"/>
    </row>
    <row r="265" spans="1:21" ht="27.6" x14ac:dyDescent="0.3">
      <c r="A265" s="112" t="s">
        <v>62</v>
      </c>
      <c r="B265" s="483"/>
      <c r="C265" s="450"/>
      <c r="D265" s="451"/>
      <c r="E265" s="453"/>
      <c r="F265" s="453"/>
      <c r="G265" s="453"/>
      <c r="H265" s="80" t="s">
        <v>705</v>
      </c>
      <c r="I265" s="114" t="s">
        <v>706</v>
      </c>
      <c r="J265" s="287">
        <v>1</v>
      </c>
      <c r="K265" s="287"/>
      <c r="L265" s="287"/>
      <c r="M265" s="288" t="s">
        <v>152</v>
      </c>
      <c r="N265" s="124" t="s">
        <v>153</v>
      </c>
      <c r="O265" s="289">
        <v>45666</v>
      </c>
      <c r="P265" s="124" t="s">
        <v>699</v>
      </c>
      <c r="Q265" s="124"/>
      <c r="R265" s="290"/>
      <c r="S265" s="290"/>
      <c r="T265" s="290" t="s">
        <v>154</v>
      </c>
      <c r="U265" s="291" t="s">
        <v>707</v>
      </c>
    </row>
    <row r="266" spans="1:21" ht="27.6" x14ac:dyDescent="0.3">
      <c r="A266" s="112" t="s">
        <v>62</v>
      </c>
      <c r="B266" s="483"/>
      <c r="C266" s="450"/>
      <c r="D266" s="451"/>
      <c r="E266" s="453"/>
      <c r="F266" s="453"/>
      <c r="G266" s="453"/>
      <c r="H266" s="80" t="s">
        <v>708</v>
      </c>
      <c r="I266" s="293" t="s">
        <v>709</v>
      </c>
      <c r="J266" s="287">
        <v>1</v>
      </c>
      <c r="K266" s="287"/>
      <c r="L266" s="287"/>
      <c r="M266" s="288" t="s">
        <v>152</v>
      </c>
      <c r="N266" s="124" t="s">
        <v>153</v>
      </c>
      <c r="O266" s="289">
        <v>45658</v>
      </c>
      <c r="P266" s="289">
        <v>45747</v>
      </c>
      <c r="Q266" s="290" t="s">
        <v>154</v>
      </c>
      <c r="R266" s="290"/>
      <c r="S266" s="290"/>
      <c r="T266" s="290"/>
      <c r="U266" s="291"/>
    </row>
    <row r="267" spans="1:21" ht="27.6" x14ac:dyDescent="0.3">
      <c r="A267" s="112" t="s">
        <v>62</v>
      </c>
      <c r="B267" s="483"/>
      <c r="C267" s="450"/>
      <c r="D267" s="451"/>
      <c r="E267" s="453"/>
      <c r="F267" s="453"/>
      <c r="G267" s="453"/>
      <c r="H267" s="240" t="s">
        <v>710</v>
      </c>
      <c r="I267" s="75" t="s">
        <v>711</v>
      </c>
      <c r="J267" s="287">
        <v>1</v>
      </c>
      <c r="K267" s="287"/>
      <c r="L267" s="287"/>
      <c r="M267" s="288" t="s">
        <v>152</v>
      </c>
      <c r="N267" s="124" t="s">
        <v>153</v>
      </c>
      <c r="O267" s="289">
        <v>45748</v>
      </c>
      <c r="P267" s="124" t="s">
        <v>692</v>
      </c>
      <c r="Q267" s="290"/>
      <c r="R267" s="290" t="s">
        <v>154</v>
      </c>
      <c r="S267" s="290"/>
      <c r="T267" s="290"/>
      <c r="U267" s="291"/>
    </row>
    <row r="268" spans="1:21" ht="27.6" x14ac:dyDescent="0.3">
      <c r="A268" s="112" t="s">
        <v>62</v>
      </c>
      <c r="B268" s="483"/>
      <c r="C268" s="450"/>
      <c r="D268" s="451"/>
      <c r="E268" s="453"/>
      <c r="F268" s="453"/>
      <c r="G268" s="453"/>
      <c r="H268" s="240" t="s">
        <v>712</v>
      </c>
      <c r="I268" s="75" t="s">
        <v>713</v>
      </c>
      <c r="J268" s="287">
        <v>1</v>
      </c>
      <c r="K268" s="287"/>
      <c r="L268" s="287"/>
      <c r="M268" s="288" t="s">
        <v>152</v>
      </c>
      <c r="N268" s="124" t="s">
        <v>153</v>
      </c>
      <c r="O268" s="289">
        <v>45748</v>
      </c>
      <c r="P268" s="124" t="s">
        <v>692</v>
      </c>
      <c r="Q268" s="290"/>
      <c r="R268" s="290" t="s">
        <v>154</v>
      </c>
      <c r="S268" s="290"/>
      <c r="T268" s="290" t="s">
        <v>154</v>
      </c>
      <c r="U268" s="291"/>
    </row>
    <row r="269" spans="1:21" ht="35.4" customHeight="1" x14ac:dyDescent="0.3">
      <c r="A269" s="112" t="s">
        <v>62</v>
      </c>
      <c r="B269" s="484"/>
      <c r="C269" s="450"/>
      <c r="D269" s="451"/>
      <c r="E269" s="454"/>
      <c r="F269" s="454"/>
      <c r="G269" s="454"/>
      <c r="H269" s="240" t="s">
        <v>714</v>
      </c>
      <c r="I269" s="75" t="s">
        <v>715</v>
      </c>
      <c r="J269" s="287">
        <v>1</v>
      </c>
      <c r="K269" s="287"/>
      <c r="L269" s="287"/>
      <c r="M269" s="288" t="s">
        <v>152</v>
      </c>
      <c r="N269" s="124" t="s">
        <v>153</v>
      </c>
      <c r="O269" s="289">
        <v>45748</v>
      </c>
      <c r="P269" s="124" t="s">
        <v>692</v>
      </c>
      <c r="Q269" s="290"/>
      <c r="R269" s="290" t="s">
        <v>154</v>
      </c>
      <c r="S269" s="290"/>
      <c r="T269" s="290" t="s">
        <v>154</v>
      </c>
      <c r="U269" s="291"/>
    </row>
  </sheetData>
  <autoFilter ref="A2:U269" xr:uid="{74C8053F-8CAE-42E2-9C1A-BF3896B5668D}"/>
  <mergeCells count="379">
    <mergeCell ref="B3:B26"/>
    <mergeCell ref="C3:C9"/>
    <mergeCell ref="D3:D9"/>
    <mergeCell ref="E3:E9"/>
    <mergeCell ref="F3:F9"/>
    <mergeCell ref="G3:G9"/>
    <mergeCell ref="C10:C15"/>
    <mergeCell ref="D10:D15"/>
    <mergeCell ref="E10:E15"/>
    <mergeCell ref="F10:F15"/>
    <mergeCell ref="G10:G15"/>
    <mergeCell ref="H10:H11"/>
    <mergeCell ref="I10:I11"/>
    <mergeCell ref="I12:I13"/>
    <mergeCell ref="J12:J13"/>
    <mergeCell ref="K12:K13"/>
    <mergeCell ref="H3:H4"/>
    <mergeCell ref="I3:I4"/>
    <mergeCell ref="H5:H6"/>
    <mergeCell ref="I5:I6"/>
    <mergeCell ref="H7:H8"/>
    <mergeCell ref="I7:I8"/>
    <mergeCell ref="P14:P15"/>
    <mergeCell ref="Q14:Q15"/>
    <mergeCell ref="R14:R15"/>
    <mergeCell ref="S14:S15"/>
    <mergeCell ref="T14:T15"/>
    <mergeCell ref="U14:U15"/>
    <mergeCell ref="L12:L13"/>
    <mergeCell ref="H14:H15"/>
    <mergeCell ref="I14:I15"/>
    <mergeCell ref="M14:M15"/>
    <mergeCell ref="N14:N15"/>
    <mergeCell ref="O14:O15"/>
    <mergeCell ref="Q16:Q18"/>
    <mergeCell ref="R16:R18"/>
    <mergeCell ref="S16:S18"/>
    <mergeCell ref="T16:T18"/>
    <mergeCell ref="U16:U18"/>
    <mergeCell ref="C22:C25"/>
    <mergeCell ref="D22:D25"/>
    <mergeCell ref="E22:E25"/>
    <mergeCell ref="F22:F25"/>
    <mergeCell ref="G22:G25"/>
    <mergeCell ref="J16:J18"/>
    <mergeCell ref="K16:K18"/>
    <mergeCell ref="L16:L18"/>
    <mergeCell ref="N16:N18"/>
    <mergeCell ref="O16:O18"/>
    <mergeCell ref="P16:P18"/>
    <mergeCell ref="C16:C20"/>
    <mergeCell ref="D16:D20"/>
    <mergeCell ref="E16:E20"/>
    <mergeCell ref="F16:F20"/>
    <mergeCell ref="G16:G20"/>
    <mergeCell ref="I16:I18"/>
    <mergeCell ref="U27:U28"/>
    <mergeCell ref="I29:I30"/>
    <mergeCell ref="J29:J30"/>
    <mergeCell ref="K29:K30"/>
    <mergeCell ref="L29:L30"/>
    <mergeCell ref="M29:M30"/>
    <mergeCell ref="N29:N30"/>
    <mergeCell ref="O29:O30"/>
    <mergeCell ref="P29:P30"/>
    <mergeCell ref="Q29:Q30"/>
    <mergeCell ref="O27:O28"/>
    <mergeCell ref="P27:P28"/>
    <mergeCell ref="Q27:Q28"/>
    <mergeCell ref="R27:R28"/>
    <mergeCell ref="S27:S28"/>
    <mergeCell ref="T27:T28"/>
    <mergeCell ref="I27:I28"/>
    <mergeCell ref="J27:J28"/>
    <mergeCell ref="K27:K28"/>
    <mergeCell ref="L27:L28"/>
    <mergeCell ref="M27:M28"/>
    <mergeCell ref="N27:N28"/>
    <mergeCell ref="R29:R30"/>
    <mergeCell ref="S29:S30"/>
    <mergeCell ref="T29:T30"/>
    <mergeCell ref="U29:U30"/>
    <mergeCell ref="I31:I32"/>
    <mergeCell ref="J31:J32"/>
    <mergeCell ref="K31:K32"/>
    <mergeCell ref="L31:L32"/>
    <mergeCell ref="M31:M32"/>
    <mergeCell ref="N31:N32"/>
    <mergeCell ref="U31:U32"/>
    <mergeCell ref="I33:I34"/>
    <mergeCell ref="J33:J34"/>
    <mergeCell ref="K33:K34"/>
    <mergeCell ref="L33:L34"/>
    <mergeCell ref="M33:M34"/>
    <mergeCell ref="N33:N34"/>
    <mergeCell ref="O33:O34"/>
    <mergeCell ref="P33:P34"/>
    <mergeCell ref="Q33:Q34"/>
    <mergeCell ref="O31:O32"/>
    <mergeCell ref="P31:P32"/>
    <mergeCell ref="Q31:Q32"/>
    <mergeCell ref="R31:R32"/>
    <mergeCell ref="S31:S32"/>
    <mergeCell ref="T31:T32"/>
    <mergeCell ref="R33:R34"/>
    <mergeCell ref="S33:S34"/>
    <mergeCell ref="T33:T34"/>
    <mergeCell ref="U33:U34"/>
    <mergeCell ref="C39:C40"/>
    <mergeCell ref="D39:D40"/>
    <mergeCell ref="E39:E40"/>
    <mergeCell ref="F39:F40"/>
    <mergeCell ref="G39:G40"/>
    <mergeCell ref="H39:H40"/>
    <mergeCell ref="C27:C37"/>
    <mergeCell ref="D27:D37"/>
    <mergeCell ref="E27:E37"/>
    <mergeCell ref="F27:F37"/>
    <mergeCell ref="G27:G37"/>
    <mergeCell ref="U39:U40"/>
    <mergeCell ref="C41:C45"/>
    <mergeCell ref="D41:D45"/>
    <mergeCell ref="E41:E45"/>
    <mergeCell ref="F41:F45"/>
    <mergeCell ref="G41:G45"/>
    <mergeCell ref="H41:H45"/>
    <mergeCell ref="I41:I45"/>
    <mergeCell ref="J41:J45"/>
    <mergeCell ref="K41:K45"/>
    <mergeCell ref="O39:O40"/>
    <mergeCell ref="P39:P40"/>
    <mergeCell ref="Q39:Q40"/>
    <mergeCell ref="R39:R40"/>
    <mergeCell ref="S39:S40"/>
    <mergeCell ref="T39:T40"/>
    <mergeCell ref="I39:I40"/>
    <mergeCell ref="J39:J40"/>
    <mergeCell ref="K39:K40"/>
    <mergeCell ref="L39:L40"/>
    <mergeCell ref="M39:M40"/>
    <mergeCell ref="N39:N40"/>
    <mergeCell ref="U41:U45"/>
    <mergeCell ref="B46:B53"/>
    <mergeCell ref="C46:C47"/>
    <mergeCell ref="D46:D47"/>
    <mergeCell ref="E46:E47"/>
    <mergeCell ref="F46:F47"/>
    <mergeCell ref="G46:G47"/>
    <mergeCell ref="L41:L45"/>
    <mergeCell ref="M41:M45"/>
    <mergeCell ref="N41:N45"/>
    <mergeCell ref="O41:O45"/>
    <mergeCell ref="P41:P45"/>
    <mergeCell ref="Q41:Q45"/>
    <mergeCell ref="B27:B45"/>
    <mergeCell ref="G48:G49"/>
    <mergeCell ref="C50:C51"/>
    <mergeCell ref="D50:D51"/>
    <mergeCell ref="E50:E51"/>
    <mergeCell ref="F50:F51"/>
    <mergeCell ref="G50:G51"/>
    <mergeCell ref="R41:R45"/>
    <mergeCell ref="S41:S45"/>
    <mergeCell ref="T41:T45"/>
    <mergeCell ref="B54:B96"/>
    <mergeCell ref="C54:C96"/>
    <mergeCell ref="D54:D96"/>
    <mergeCell ref="E54:E96"/>
    <mergeCell ref="F54:F96"/>
    <mergeCell ref="C48:C49"/>
    <mergeCell ref="D48:D49"/>
    <mergeCell ref="E48:E49"/>
    <mergeCell ref="F48:F49"/>
    <mergeCell ref="G54:G96"/>
    <mergeCell ref="H54:H58"/>
    <mergeCell ref="H59:H65"/>
    <mergeCell ref="H66:H79"/>
    <mergeCell ref="H81:H83"/>
    <mergeCell ref="H86:H96"/>
    <mergeCell ref="C52:C53"/>
    <mergeCell ref="D52:D53"/>
    <mergeCell ref="E52:E53"/>
    <mergeCell ref="F52:F53"/>
    <mergeCell ref="G52:G53"/>
    <mergeCell ref="M97:M113"/>
    <mergeCell ref="N97:N113"/>
    <mergeCell ref="B114:B124"/>
    <mergeCell ref="C114:C115"/>
    <mergeCell ref="D114:D115"/>
    <mergeCell ref="E114:E115"/>
    <mergeCell ref="F114:F115"/>
    <mergeCell ref="G114:G115"/>
    <mergeCell ref="H114:H115"/>
    <mergeCell ref="C116:C117"/>
    <mergeCell ref="B97:B113"/>
    <mergeCell ref="C97:C113"/>
    <mergeCell ref="D97:D113"/>
    <mergeCell ref="E97:E113"/>
    <mergeCell ref="F97:F113"/>
    <mergeCell ref="G97:G113"/>
    <mergeCell ref="D116:D117"/>
    <mergeCell ref="E116:E117"/>
    <mergeCell ref="F116:F117"/>
    <mergeCell ref="G116:G117"/>
    <mergeCell ref="C119:C123"/>
    <mergeCell ref="D119:D123"/>
    <mergeCell ref="E119:E123"/>
    <mergeCell ref="F119:F123"/>
    <mergeCell ref="G119:G123"/>
    <mergeCell ref="B149:B193"/>
    <mergeCell ref="C149:C160"/>
    <mergeCell ref="D149:D160"/>
    <mergeCell ref="E149:E160"/>
    <mergeCell ref="F149:F160"/>
    <mergeCell ref="G131:G138"/>
    <mergeCell ref="C139:C142"/>
    <mergeCell ref="D139:D142"/>
    <mergeCell ref="E139:E142"/>
    <mergeCell ref="F139:F142"/>
    <mergeCell ref="G139:G142"/>
    <mergeCell ref="B125:B148"/>
    <mergeCell ref="C125:C130"/>
    <mergeCell ref="D125:D130"/>
    <mergeCell ref="E125:E130"/>
    <mergeCell ref="F125:F130"/>
    <mergeCell ref="G125:G130"/>
    <mergeCell ref="C131:C138"/>
    <mergeCell ref="D131:D138"/>
    <mergeCell ref="E131:E138"/>
    <mergeCell ref="F131:F138"/>
    <mergeCell ref="G149:G160"/>
    <mergeCell ref="C161:C171"/>
    <mergeCell ref="D161:D171"/>
    <mergeCell ref="E161:E171"/>
    <mergeCell ref="F161:F171"/>
    <mergeCell ref="G161:G171"/>
    <mergeCell ref="C143:C148"/>
    <mergeCell ref="D143:D148"/>
    <mergeCell ref="E143:E148"/>
    <mergeCell ref="F143:F148"/>
    <mergeCell ref="G143:G148"/>
    <mergeCell ref="C172:C175"/>
    <mergeCell ref="D172:D175"/>
    <mergeCell ref="E172:E175"/>
    <mergeCell ref="F172:F175"/>
    <mergeCell ref="G172:G175"/>
    <mergeCell ref="C176:C183"/>
    <mergeCell ref="D176:D183"/>
    <mergeCell ref="E176:E183"/>
    <mergeCell ref="F176:F183"/>
    <mergeCell ref="G176:G183"/>
    <mergeCell ref="C185:C186"/>
    <mergeCell ref="D185:D186"/>
    <mergeCell ref="E185:E186"/>
    <mergeCell ref="F185:F186"/>
    <mergeCell ref="G185:G186"/>
    <mergeCell ref="C190:C193"/>
    <mergeCell ref="D190:D193"/>
    <mergeCell ref="E190:E193"/>
    <mergeCell ref="F190:F193"/>
    <mergeCell ref="G190:G193"/>
    <mergeCell ref="H194:H195"/>
    <mergeCell ref="C199:C200"/>
    <mergeCell ref="D199:D200"/>
    <mergeCell ref="E199:E200"/>
    <mergeCell ref="F199:F200"/>
    <mergeCell ref="G199:G200"/>
    <mergeCell ref="B194:B208"/>
    <mergeCell ref="C194:C198"/>
    <mergeCell ref="D194:D198"/>
    <mergeCell ref="E194:E198"/>
    <mergeCell ref="F194:F198"/>
    <mergeCell ref="G194:G198"/>
    <mergeCell ref="C201:C203"/>
    <mergeCell ref="D201:D203"/>
    <mergeCell ref="E201:E203"/>
    <mergeCell ref="F201:F203"/>
    <mergeCell ref="M204:M206"/>
    <mergeCell ref="N204:N206"/>
    <mergeCell ref="C207:C208"/>
    <mergeCell ref="D207:D208"/>
    <mergeCell ref="E207:E208"/>
    <mergeCell ref="F207:F208"/>
    <mergeCell ref="G207:G208"/>
    <mergeCell ref="G201:G203"/>
    <mergeCell ref="H202:H203"/>
    <mergeCell ref="C204:C206"/>
    <mergeCell ref="D204:D206"/>
    <mergeCell ref="E204:E206"/>
    <mergeCell ref="F204:F206"/>
    <mergeCell ref="G204:G206"/>
    <mergeCell ref="B221:B230"/>
    <mergeCell ref="C221:C223"/>
    <mergeCell ref="D221:D223"/>
    <mergeCell ref="E221:E223"/>
    <mergeCell ref="F221:F223"/>
    <mergeCell ref="G221:G223"/>
    <mergeCell ref="C224:C225"/>
    <mergeCell ref="D224:D225"/>
    <mergeCell ref="B209:B211"/>
    <mergeCell ref="B212:B215"/>
    <mergeCell ref="B216:B220"/>
    <mergeCell ref="C216:C220"/>
    <mergeCell ref="D216:D220"/>
    <mergeCell ref="E216:E220"/>
    <mergeCell ref="E224:E225"/>
    <mergeCell ref="F224:F225"/>
    <mergeCell ref="G224:G225"/>
    <mergeCell ref="C226:C230"/>
    <mergeCell ref="D226:D230"/>
    <mergeCell ref="E226:E230"/>
    <mergeCell ref="F226:F230"/>
    <mergeCell ref="G226:G230"/>
    <mergeCell ref="F216:F220"/>
    <mergeCell ref="G216:G220"/>
    <mergeCell ref="B231:B269"/>
    <mergeCell ref="C231:C240"/>
    <mergeCell ref="D231:D240"/>
    <mergeCell ref="E231:E240"/>
    <mergeCell ref="F231:F240"/>
    <mergeCell ref="G231:G240"/>
    <mergeCell ref="C250:C258"/>
    <mergeCell ref="D250:D258"/>
    <mergeCell ref="E250:E258"/>
    <mergeCell ref="F250:F258"/>
    <mergeCell ref="I234:I237"/>
    <mergeCell ref="J234:J237"/>
    <mergeCell ref="M234:M237"/>
    <mergeCell ref="N234:N237"/>
    <mergeCell ref="O234:O237"/>
    <mergeCell ref="I231:I233"/>
    <mergeCell ref="J231:J233"/>
    <mergeCell ref="M231:M233"/>
    <mergeCell ref="N231:N233"/>
    <mergeCell ref="O231:O233"/>
    <mergeCell ref="P234:P237"/>
    <mergeCell ref="Q234:Q237"/>
    <mergeCell ref="R234:R237"/>
    <mergeCell ref="S234:S237"/>
    <mergeCell ref="T234:T237"/>
    <mergeCell ref="U234:U237"/>
    <mergeCell ref="Q231:Q233"/>
    <mergeCell ref="R231:R233"/>
    <mergeCell ref="S231:S233"/>
    <mergeCell ref="T231:T233"/>
    <mergeCell ref="U231:U233"/>
    <mergeCell ref="P231:P233"/>
    <mergeCell ref="T238:T240"/>
    <mergeCell ref="U238:U240"/>
    <mergeCell ref="C241:C249"/>
    <mergeCell ref="D241:D249"/>
    <mergeCell ref="E241:E249"/>
    <mergeCell ref="F241:F249"/>
    <mergeCell ref="G241:G249"/>
    <mergeCell ref="I238:I240"/>
    <mergeCell ref="J238:J240"/>
    <mergeCell ref="M238:M240"/>
    <mergeCell ref="N238:N240"/>
    <mergeCell ref="O238:O240"/>
    <mergeCell ref="P238:P240"/>
    <mergeCell ref="G250:G258"/>
    <mergeCell ref="C259:C260"/>
    <mergeCell ref="D259:D260"/>
    <mergeCell ref="E259:E260"/>
    <mergeCell ref="F259:F260"/>
    <mergeCell ref="G259:G260"/>
    <mergeCell ref="Q238:Q240"/>
    <mergeCell ref="R238:R240"/>
    <mergeCell ref="S238:S240"/>
    <mergeCell ref="C261:C263"/>
    <mergeCell ref="D261:D263"/>
    <mergeCell ref="E261:E263"/>
    <mergeCell ref="F261:F263"/>
    <mergeCell ref="G261:G263"/>
    <mergeCell ref="C264:C269"/>
    <mergeCell ref="D264:D269"/>
    <mergeCell ref="E264:E269"/>
    <mergeCell ref="F264:F269"/>
    <mergeCell ref="G264:G269"/>
  </mergeCells>
  <conditionalFormatting sqref="Q216:Q218 S217">
    <cfRule type="containsText" dxfId="9" priority="2" operator="containsText" text="X">
      <formula>NOT(ISERROR(SEARCH("X",Q216)))</formula>
    </cfRule>
  </conditionalFormatting>
  <conditionalFormatting sqref="R224:T224 Q228:Q229 S228:S229 T230">
    <cfRule type="containsText" dxfId="8" priority="1" operator="containsText" text="X">
      <formula>NOT(ISERROR(SEARCH("X",Q224)))</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2907-0E09-4D67-81A8-6BB9E949AA09}">
  <sheetPr>
    <tabColor theme="7" tint="0.79998168889431442"/>
  </sheetPr>
  <dimension ref="A1:S24"/>
  <sheetViews>
    <sheetView zoomScale="60" zoomScaleNormal="60" workbookViewId="0">
      <selection activeCell="C5" sqref="C5"/>
    </sheetView>
  </sheetViews>
  <sheetFormatPr baseColWidth="10" defaultRowHeight="13.8" x14ac:dyDescent="0.3"/>
  <cols>
    <col min="1" max="1" width="20.6640625" style="331" customWidth="1"/>
    <col min="2" max="2" width="19.5546875" style="331" customWidth="1"/>
    <col min="3" max="16384" width="11.5546875" style="331"/>
  </cols>
  <sheetData>
    <row r="1" spans="1:19" ht="16.8" thickBot="1" x14ac:dyDescent="0.35">
      <c r="A1" s="699" t="s">
        <v>837</v>
      </c>
      <c r="B1" s="700"/>
      <c r="C1" s="699" t="s">
        <v>838</v>
      </c>
      <c r="D1" s="700"/>
      <c r="E1" s="699" t="s">
        <v>839</v>
      </c>
      <c r="F1" s="701"/>
      <c r="G1" s="701"/>
      <c r="H1" s="701"/>
      <c r="I1" s="701"/>
      <c r="J1" s="701"/>
      <c r="K1" s="701"/>
      <c r="L1" s="701"/>
      <c r="M1" s="701"/>
      <c r="N1" s="701"/>
      <c r="O1" s="701"/>
      <c r="P1" s="700"/>
      <c r="Q1" s="697" t="s">
        <v>840</v>
      </c>
      <c r="R1" s="697" t="s">
        <v>841</v>
      </c>
      <c r="S1" s="697" t="s">
        <v>842</v>
      </c>
    </row>
    <row r="2" spans="1:19" ht="49.2" thickBot="1" x14ac:dyDescent="0.35">
      <c r="A2" s="332" t="s">
        <v>843</v>
      </c>
      <c r="B2" s="333" t="s">
        <v>844</v>
      </c>
      <c r="C2" s="334" t="s">
        <v>754</v>
      </c>
      <c r="D2" s="334" t="s">
        <v>845</v>
      </c>
      <c r="E2" s="334" t="s">
        <v>846</v>
      </c>
      <c r="F2" s="334" t="s">
        <v>847</v>
      </c>
      <c r="G2" s="334" t="s">
        <v>848</v>
      </c>
      <c r="H2" s="334" t="s">
        <v>849</v>
      </c>
      <c r="I2" s="334" t="s">
        <v>850</v>
      </c>
      <c r="J2" s="334" t="s">
        <v>851</v>
      </c>
      <c r="K2" s="334" t="s">
        <v>852</v>
      </c>
      <c r="L2" s="334" t="s">
        <v>853</v>
      </c>
      <c r="M2" s="334" t="s">
        <v>854</v>
      </c>
      <c r="N2" s="334" t="s">
        <v>855</v>
      </c>
      <c r="O2" s="334" t="s">
        <v>856</v>
      </c>
      <c r="P2" s="334" t="s">
        <v>857</v>
      </c>
      <c r="Q2" s="698"/>
      <c r="R2" s="698"/>
      <c r="S2" s="698"/>
    </row>
    <row r="3" spans="1:19" ht="81.599999999999994" thickBot="1" x14ac:dyDescent="0.35">
      <c r="A3" s="335" t="s">
        <v>858</v>
      </c>
      <c r="B3" s="336" t="s">
        <v>859</v>
      </c>
      <c r="C3" s="337">
        <v>46174</v>
      </c>
      <c r="D3" s="337">
        <v>46203</v>
      </c>
      <c r="E3" s="338" t="s">
        <v>860</v>
      </c>
      <c r="F3" s="338" t="s">
        <v>860</v>
      </c>
      <c r="G3" s="338" t="s">
        <v>860</v>
      </c>
      <c r="H3" s="339"/>
      <c r="I3" s="338" t="s">
        <v>860</v>
      </c>
      <c r="J3" s="340" t="s">
        <v>154</v>
      </c>
      <c r="K3" s="338" t="s">
        <v>860</v>
      </c>
      <c r="L3" s="338" t="s">
        <v>860</v>
      </c>
      <c r="M3" s="338" t="s">
        <v>860</v>
      </c>
      <c r="N3" s="338" t="s">
        <v>860</v>
      </c>
      <c r="O3" s="339"/>
      <c r="P3" s="338" t="s">
        <v>860</v>
      </c>
      <c r="Q3" s="340" t="s">
        <v>861</v>
      </c>
      <c r="R3" s="340" t="s">
        <v>862</v>
      </c>
      <c r="S3" s="340" t="s">
        <v>863</v>
      </c>
    </row>
    <row r="4" spans="1:19" ht="97.8" thickBot="1" x14ac:dyDescent="0.35">
      <c r="A4" s="341" t="s">
        <v>864</v>
      </c>
      <c r="B4" s="342" t="s">
        <v>865</v>
      </c>
      <c r="C4" s="343">
        <v>45659</v>
      </c>
      <c r="D4" s="343">
        <v>45747</v>
      </c>
      <c r="E4" s="344" t="s">
        <v>860</v>
      </c>
      <c r="F4" s="344" t="s">
        <v>860</v>
      </c>
      <c r="G4" s="345" t="s">
        <v>154</v>
      </c>
      <c r="H4" s="344" t="s">
        <v>860</v>
      </c>
      <c r="I4" s="344" t="s">
        <v>860</v>
      </c>
      <c r="J4" s="344" t="s">
        <v>860</v>
      </c>
      <c r="K4" s="344" t="s">
        <v>860</v>
      </c>
      <c r="L4" s="344" t="s">
        <v>860</v>
      </c>
      <c r="M4" s="344" t="s">
        <v>860</v>
      </c>
      <c r="N4" s="344" t="s">
        <v>860</v>
      </c>
      <c r="O4" s="344" t="s">
        <v>860</v>
      </c>
      <c r="P4" s="344" t="s">
        <v>860</v>
      </c>
      <c r="Q4" s="345" t="s">
        <v>866</v>
      </c>
      <c r="R4" s="345" t="s">
        <v>862</v>
      </c>
      <c r="S4" s="345" t="s">
        <v>863</v>
      </c>
    </row>
    <row r="5" spans="1:19" ht="130.19999999999999" thickBot="1" x14ac:dyDescent="0.35">
      <c r="A5" s="346" t="s">
        <v>867</v>
      </c>
      <c r="B5" s="347" t="s">
        <v>909</v>
      </c>
      <c r="C5" s="337">
        <v>46024</v>
      </c>
      <c r="D5" s="337">
        <v>46176</v>
      </c>
      <c r="E5" s="338" t="s">
        <v>860</v>
      </c>
      <c r="F5" s="338" t="s">
        <v>860</v>
      </c>
      <c r="G5" s="338" t="s">
        <v>860</v>
      </c>
      <c r="H5" s="338" t="s">
        <v>860</v>
      </c>
      <c r="I5" s="338" t="s">
        <v>860</v>
      </c>
      <c r="J5" s="340" t="s">
        <v>154</v>
      </c>
      <c r="K5" s="339"/>
      <c r="L5" s="338" t="s">
        <v>860</v>
      </c>
      <c r="M5" s="338" t="s">
        <v>860</v>
      </c>
      <c r="N5" s="338" t="s">
        <v>860</v>
      </c>
      <c r="O5" s="338" t="s">
        <v>860</v>
      </c>
      <c r="P5" s="338" t="s">
        <v>860</v>
      </c>
      <c r="Q5" s="340" t="s">
        <v>861</v>
      </c>
      <c r="R5" s="340" t="s">
        <v>862</v>
      </c>
      <c r="S5" s="340" t="s">
        <v>863</v>
      </c>
    </row>
    <row r="6" spans="1:19" ht="114" thickBot="1" x14ac:dyDescent="0.35">
      <c r="A6" s="341" t="s">
        <v>868</v>
      </c>
      <c r="B6" s="342" t="s">
        <v>869</v>
      </c>
      <c r="C6" s="343">
        <v>46024</v>
      </c>
      <c r="D6" s="343">
        <v>46112</v>
      </c>
      <c r="E6" s="344" t="s">
        <v>860</v>
      </c>
      <c r="F6" s="344" t="s">
        <v>860</v>
      </c>
      <c r="G6" s="345" t="s">
        <v>154</v>
      </c>
      <c r="H6" s="344" t="s">
        <v>860</v>
      </c>
      <c r="I6" s="344" t="s">
        <v>860</v>
      </c>
      <c r="J6" s="345"/>
      <c r="K6" s="345"/>
      <c r="L6" s="345"/>
      <c r="M6" s="345"/>
      <c r="N6" s="345"/>
      <c r="O6" s="345"/>
      <c r="P6" s="345"/>
      <c r="Q6" s="345" t="s">
        <v>861</v>
      </c>
      <c r="R6" s="345" t="s">
        <v>862</v>
      </c>
      <c r="S6" s="345" t="s">
        <v>863</v>
      </c>
    </row>
    <row r="7" spans="1:19" ht="130.19999999999999" thickBot="1" x14ac:dyDescent="0.35">
      <c r="A7" s="346" t="s">
        <v>870</v>
      </c>
      <c r="B7" s="336" t="s">
        <v>871</v>
      </c>
      <c r="C7" s="337">
        <v>46204</v>
      </c>
      <c r="D7" s="337">
        <v>46234</v>
      </c>
      <c r="E7" s="340"/>
      <c r="F7" s="340"/>
      <c r="G7" s="340"/>
      <c r="H7" s="340"/>
      <c r="I7" s="340"/>
      <c r="J7" s="340"/>
      <c r="K7" s="340" t="s">
        <v>154</v>
      </c>
      <c r="L7" s="340"/>
      <c r="M7" s="340"/>
      <c r="N7" s="340"/>
      <c r="O7" s="340"/>
      <c r="P7" s="340"/>
      <c r="Q7" s="340" t="s">
        <v>861</v>
      </c>
      <c r="R7" s="340" t="s">
        <v>862</v>
      </c>
      <c r="S7" s="340" t="s">
        <v>863</v>
      </c>
    </row>
    <row r="8" spans="1:19" ht="130.19999999999999" thickBot="1" x14ac:dyDescent="0.35">
      <c r="A8" s="341" t="s">
        <v>872</v>
      </c>
      <c r="B8" s="342" t="s">
        <v>873</v>
      </c>
      <c r="C8" s="343">
        <v>46024</v>
      </c>
      <c r="D8" s="343">
        <v>46112</v>
      </c>
      <c r="E8" s="345"/>
      <c r="F8" s="345"/>
      <c r="G8" s="345" t="s">
        <v>154</v>
      </c>
      <c r="H8" s="345"/>
      <c r="I8" s="345"/>
      <c r="J8" s="345"/>
      <c r="K8" s="345"/>
      <c r="L8" s="345"/>
      <c r="M8" s="345"/>
      <c r="N8" s="345"/>
      <c r="O8" s="345"/>
      <c r="P8" s="345"/>
      <c r="Q8" s="345" t="s">
        <v>866</v>
      </c>
      <c r="R8" s="345" t="s">
        <v>874</v>
      </c>
      <c r="S8" s="345" t="s">
        <v>863</v>
      </c>
    </row>
    <row r="9" spans="1:19" ht="97.2" x14ac:dyDescent="0.3">
      <c r="A9" s="689" t="s">
        <v>875</v>
      </c>
      <c r="B9" s="348" t="s">
        <v>876</v>
      </c>
      <c r="C9" s="691">
        <v>46024</v>
      </c>
      <c r="D9" s="691">
        <v>46176</v>
      </c>
      <c r="E9" s="693" t="s">
        <v>860</v>
      </c>
      <c r="F9" s="693" t="s">
        <v>860</v>
      </c>
      <c r="G9" s="693" t="s">
        <v>860</v>
      </c>
      <c r="H9" s="693" t="s">
        <v>860</v>
      </c>
      <c r="I9" s="693" t="s">
        <v>860</v>
      </c>
      <c r="J9" s="693" t="s">
        <v>910</v>
      </c>
      <c r="K9" s="693" t="s">
        <v>860</v>
      </c>
      <c r="L9" s="693" t="s">
        <v>860</v>
      </c>
      <c r="M9" s="693" t="s">
        <v>860</v>
      </c>
      <c r="N9" s="693" t="s">
        <v>860</v>
      </c>
      <c r="O9" s="693" t="s">
        <v>860</v>
      </c>
      <c r="P9" s="695"/>
      <c r="Q9" s="687" t="s">
        <v>861</v>
      </c>
      <c r="R9" s="687" t="s">
        <v>874</v>
      </c>
      <c r="S9" s="687" t="s">
        <v>863</v>
      </c>
    </row>
    <row r="10" spans="1:19" ht="65.400000000000006" thickBot="1" x14ac:dyDescent="0.35">
      <c r="A10" s="690"/>
      <c r="B10" s="336" t="s">
        <v>877</v>
      </c>
      <c r="C10" s="692"/>
      <c r="D10" s="692"/>
      <c r="E10" s="694"/>
      <c r="F10" s="694"/>
      <c r="G10" s="694"/>
      <c r="H10" s="694"/>
      <c r="I10" s="694"/>
      <c r="J10" s="694"/>
      <c r="K10" s="694"/>
      <c r="L10" s="694"/>
      <c r="M10" s="694"/>
      <c r="N10" s="694"/>
      <c r="O10" s="694"/>
      <c r="P10" s="696"/>
      <c r="Q10" s="688"/>
      <c r="R10" s="688"/>
      <c r="S10" s="688"/>
    </row>
    <row r="11" spans="1:19" ht="114" thickBot="1" x14ac:dyDescent="0.35">
      <c r="A11" s="341" t="s">
        <v>878</v>
      </c>
      <c r="B11" s="349" t="s">
        <v>911</v>
      </c>
      <c r="C11" s="343">
        <v>46143</v>
      </c>
      <c r="D11" s="343">
        <v>46172</v>
      </c>
      <c r="E11" s="344" t="s">
        <v>860</v>
      </c>
      <c r="F11" s="344" t="s">
        <v>860</v>
      </c>
      <c r="G11" s="344" t="s">
        <v>860</v>
      </c>
      <c r="H11" s="344" t="s">
        <v>860</v>
      </c>
      <c r="I11" s="345" t="s">
        <v>154</v>
      </c>
      <c r="J11" s="344" t="s">
        <v>860</v>
      </c>
      <c r="K11" s="344" t="s">
        <v>860</v>
      </c>
      <c r="L11" s="344" t="s">
        <v>860</v>
      </c>
      <c r="M11" s="344" t="s">
        <v>860</v>
      </c>
      <c r="N11" s="344" t="s">
        <v>860</v>
      </c>
      <c r="O11" s="344" t="s">
        <v>860</v>
      </c>
      <c r="P11" s="344" t="s">
        <v>860</v>
      </c>
      <c r="Q11" s="345" t="s">
        <v>861</v>
      </c>
      <c r="R11" s="345" t="s">
        <v>879</v>
      </c>
      <c r="S11" s="345" t="s">
        <v>863</v>
      </c>
    </row>
    <row r="12" spans="1:19" ht="162.6" thickBot="1" x14ac:dyDescent="0.35">
      <c r="A12" s="346" t="s">
        <v>880</v>
      </c>
      <c r="B12" s="347" t="s">
        <v>912</v>
      </c>
      <c r="C12" s="337">
        <v>46235</v>
      </c>
      <c r="D12" s="337">
        <v>46387</v>
      </c>
      <c r="E12" s="338" t="s">
        <v>860</v>
      </c>
      <c r="F12" s="338" t="s">
        <v>860</v>
      </c>
      <c r="G12" s="338" t="s">
        <v>860</v>
      </c>
      <c r="H12" s="338" t="s">
        <v>860</v>
      </c>
      <c r="I12" s="338" t="s">
        <v>860</v>
      </c>
      <c r="J12" s="338" t="s">
        <v>860</v>
      </c>
      <c r="K12" s="338" t="s">
        <v>860</v>
      </c>
      <c r="L12" s="340" t="s">
        <v>154</v>
      </c>
      <c r="M12" s="338" t="s">
        <v>860</v>
      </c>
      <c r="N12" s="340" t="s">
        <v>154</v>
      </c>
      <c r="O12" s="338" t="s">
        <v>860</v>
      </c>
      <c r="P12" s="340" t="s">
        <v>154</v>
      </c>
      <c r="Q12" s="340" t="s">
        <v>861</v>
      </c>
      <c r="R12" s="340" t="s">
        <v>881</v>
      </c>
      <c r="S12" s="340" t="s">
        <v>863</v>
      </c>
    </row>
    <row r="13" spans="1:19" ht="178.8" thickBot="1" x14ac:dyDescent="0.35">
      <c r="A13" s="341" t="s">
        <v>882</v>
      </c>
      <c r="B13" s="349" t="s">
        <v>883</v>
      </c>
      <c r="C13" s="343">
        <v>46023</v>
      </c>
      <c r="D13" s="343">
        <v>46387</v>
      </c>
      <c r="E13" s="345" t="s">
        <v>154</v>
      </c>
      <c r="F13" s="345" t="s">
        <v>154</v>
      </c>
      <c r="G13" s="345" t="s">
        <v>154</v>
      </c>
      <c r="H13" s="345" t="s">
        <v>154</v>
      </c>
      <c r="I13" s="345" t="s">
        <v>154</v>
      </c>
      <c r="J13" s="345" t="s">
        <v>154</v>
      </c>
      <c r="K13" s="345" t="s">
        <v>154</v>
      </c>
      <c r="L13" s="345" t="s">
        <v>154</v>
      </c>
      <c r="M13" s="345" t="s">
        <v>154</v>
      </c>
      <c r="N13" s="345" t="s">
        <v>154</v>
      </c>
      <c r="O13" s="345" t="s">
        <v>154</v>
      </c>
      <c r="P13" s="345" t="s">
        <v>154</v>
      </c>
      <c r="Q13" s="345" t="s">
        <v>861</v>
      </c>
      <c r="R13" s="345" t="s">
        <v>862</v>
      </c>
      <c r="S13" s="345" t="s">
        <v>863</v>
      </c>
    </row>
    <row r="14" spans="1:19" ht="97.8" thickBot="1" x14ac:dyDescent="0.35">
      <c r="A14" s="346" t="s">
        <v>884</v>
      </c>
      <c r="B14" s="347" t="s">
        <v>885</v>
      </c>
      <c r="C14" s="337">
        <v>46024</v>
      </c>
      <c r="D14" s="337">
        <v>46386</v>
      </c>
      <c r="E14" s="338" t="s">
        <v>860</v>
      </c>
      <c r="F14" s="338" t="s">
        <v>860</v>
      </c>
      <c r="G14" s="340" t="s">
        <v>154</v>
      </c>
      <c r="H14" s="338" t="s">
        <v>860</v>
      </c>
      <c r="I14" s="338" t="s">
        <v>860</v>
      </c>
      <c r="J14" s="340" t="s">
        <v>154</v>
      </c>
      <c r="K14" s="338" t="s">
        <v>860</v>
      </c>
      <c r="L14" s="338" t="s">
        <v>860</v>
      </c>
      <c r="M14" s="340" t="s">
        <v>154</v>
      </c>
      <c r="N14" s="338" t="s">
        <v>860</v>
      </c>
      <c r="O14" s="338" t="s">
        <v>860</v>
      </c>
      <c r="P14" s="340" t="s">
        <v>154</v>
      </c>
      <c r="Q14" s="340" t="s">
        <v>861</v>
      </c>
      <c r="R14" s="340" t="s">
        <v>881</v>
      </c>
      <c r="S14" s="340" t="s">
        <v>863</v>
      </c>
    </row>
    <row r="15" spans="1:19" ht="130.19999999999999" thickBot="1" x14ac:dyDescent="0.35">
      <c r="A15" s="341" t="s">
        <v>886</v>
      </c>
      <c r="B15" s="342" t="s">
        <v>887</v>
      </c>
      <c r="C15" s="343">
        <v>46055</v>
      </c>
      <c r="D15" s="343">
        <v>46203</v>
      </c>
      <c r="E15" s="344" t="s">
        <v>860</v>
      </c>
      <c r="F15" s="344" t="s">
        <v>860</v>
      </c>
      <c r="G15" s="344" t="s">
        <v>860</v>
      </c>
      <c r="H15" s="344" t="s">
        <v>860</v>
      </c>
      <c r="I15" s="344" t="s">
        <v>860</v>
      </c>
      <c r="J15" s="345" t="s">
        <v>154</v>
      </c>
      <c r="K15" s="344" t="s">
        <v>860</v>
      </c>
      <c r="L15" s="344" t="s">
        <v>860</v>
      </c>
      <c r="M15" s="344" t="s">
        <v>860</v>
      </c>
      <c r="N15" s="344" t="s">
        <v>860</v>
      </c>
      <c r="O15" s="344" t="s">
        <v>860</v>
      </c>
      <c r="P15" s="350"/>
      <c r="Q15" s="345" t="s">
        <v>861</v>
      </c>
      <c r="R15" s="345" t="s">
        <v>874</v>
      </c>
      <c r="S15" s="345" t="s">
        <v>863</v>
      </c>
    </row>
    <row r="16" spans="1:19" ht="81.599999999999994" thickBot="1" x14ac:dyDescent="0.35">
      <c r="A16" s="346" t="s">
        <v>888</v>
      </c>
      <c r="B16" s="336" t="s">
        <v>889</v>
      </c>
      <c r="C16" s="337">
        <v>46024</v>
      </c>
      <c r="D16" s="337">
        <v>46386</v>
      </c>
      <c r="E16" s="338" t="s">
        <v>860</v>
      </c>
      <c r="F16" s="338" t="s">
        <v>860</v>
      </c>
      <c r="G16" s="338" t="s">
        <v>860</v>
      </c>
      <c r="H16" s="338" t="s">
        <v>860</v>
      </c>
      <c r="I16" s="338" t="s">
        <v>860</v>
      </c>
      <c r="J16" s="340" t="s">
        <v>154</v>
      </c>
      <c r="K16" s="338" t="s">
        <v>860</v>
      </c>
      <c r="L16" s="338" t="s">
        <v>860</v>
      </c>
      <c r="M16" s="338" t="s">
        <v>860</v>
      </c>
      <c r="N16" s="338" t="s">
        <v>860</v>
      </c>
      <c r="O16" s="338" t="s">
        <v>860</v>
      </c>
      <c r="P16" s="340" t="s">
        <v>154</v>
      </c>
      <c r="Q16" s="340" t="s">
        <v>890</v>
      </c>
      <c r="R16" s="340" t="s">
        <v>891</v>
      </c>
      <c r="S16" s="340" t="s">
        <v>863</v>
      </c>
    </row>
    <row r="17" spans="1:19" ht="114" thickBot="1" x14ac:dyDescent="0.35">
      <c r="A17" s="341" t="s">
        <v>892</v>
      </c>
      <c r="B17" s="342" t="s">
        <v>893</v>
      </c>
      <c r="C17" s="343">
        <v>46024</v>
      </c>
      <c r="D17" s="343">
        <v>46386</v>
      </c>
      <c r="E17" s="344" t="s">
        <v>910</v>
      </c>
      <c r="F17" s="345" t="s">
        <v>913</v>
      </c>
      <c r="G17" s="345" t="s">
        <v>154</v>
      </c>
      <c r="H17" s="345" t="s">
        <v>913</v>
      </c>
      <c r="I17" s="345" t="s">
        <v>913</v>
      </c>
      <c r="J17" s="345" t="s">
        <v>154</v>
      </c>
      <c r="K17" s="345" t="s">
        <v>913</v>
      </c>
      <c r="L17" s="345" t="s">
        <v>913</v>
      </c>
      <c r="M17" s="345" t="s">
        <v>913</v>
      </c>
      <c r="N17" s="345" t="s">
        <v>913</v>
      </c>
      <c r="O17" s="345" t="s">
        <v>913</v>
      </c>
      <c r="P17" s="345" t="s">
        <v>154</v>
      </c>
      <c r="Q17" s="345" t="s">
        <v>890</v>
      </c>
      <c r="R17" s="345" t="s">
        <v>891</v>
      </c>
      <c r="S17" s="345" t="s">
        <v>863</v>
      </c>
    </row>
    <row r="18" spans="1:19" ht="32.4" customHeight="1" x14ac:dyDescent="0.3">
      <c r="A18" s="689" t="s">
        <v>894</v>
      </c>
      <c r="B18" s="348" t="s">
        <v>895</v>
      </c>
      <c r="C18" s="691">
        <v>46147</v>
      </c>
      <c r="D18" s="691">
        <v>46387</v>
      </c>
      <c r="E18" s="687"/>
      <c r="F18" s="687"/>
      <c r="G18" s="687"/>
      <c r="H18" s="687"/>
      <c r="I18" s="687" t="s">
        <v>154</v>
      </c>
      <c r="J18" s="687"/>
      <c r="K18" s="687"/>
      <c r="L18" s="687"/>
      <c r="M18" s="687"/>
      <c r="N18" s="687"/>
      <c r="O18" s="687"/>
      <c r="P18" s="687" t="s">
        <v>154</v>
      </c>
      <c r="Q18" s="687" t="s">
        <v>897</v>
      </c>
      <c r="R18" s="687" t="s">
        <v>897</v>
      </c>
      <c r="S18" s="687" t="s">
        <v>898</v>
      </c>
    </row>
    <row r="19" spans="1:19" ht="97.8" thickBot="1" x14ac:dyDescent="0.35">
      <c r="A19" s="690"/>
      <c r="B19" s="336" t="s">
        <v>896</v>
      </c>
      <c r="C19" s="692"/>
      <c r="D19" s="692"/>
      <c r="E19" s="688"/>
      <c r="F19" s="688"/>
      <c r="G19" s="688"/>
      <c r="H19" s="688"/>
      <c r="I19" s="688"/>
      <c r="J19" s="688"/>
      <c r="K19" s="688"/>
      <c r="L19" s="688"/>
      <c r="M19" s="688"/>
      <c r="N19" s="688"/>
      <c r="O19" s="688"/>
      <c r="P19" s="688"/>
      <c r="Q19" s="688"/>
      <c r="R19" s="688"/>
      <c r="S19" s="688"/>
    </row>
    <row r="20" spans="1:19" ht="114" thickBot="1" x14ac:dyDescent="0.35">
      <c r="A20" s="341" t="s">
        <v>899</v>
      </c>
      <c r="B20" s="342" t="s">
        <v>900</v>
      </c>
      <c r="C20" s="343">
        <v>46024</v>
      </c>
      <c r="D20" s="343">
        <v>46386</v>
      </c>
      <c r="E20" s="345"/>
      <c r="F20" s="345"/>
      <c r="G20" s="345" t="s">
        <v>154</v>
      </c>
      <c r="H20" s="345"/>
      <c r="I20" s="345"/>
      <c r="J20" s="345" t="s">
        <v>154</v>
      </c>
      <c r="K20" s="345"/>
      <c r="L20" s="345"/>
      <c r="M20" s="345" t="s">
        <v>154</v>
      </c>
      <c r="N20" s="345"/>
      <c r="O20" s="345"/>
      <c r="P20" s="345" t="s">
        <v>154</v>
      </c>
      <c r="Q20" s="345" t="s">
        <v>861</v>
      </c>
      <c r="R20" s="345" t="s">
        <v>874</v>
      </c>
      <c r="S20" s="345" t="s">
        <v>863</v>
      </c>
    </row>
    <row r="21" spans="1:19" ht="162.6" thickBot="1" x14ac:dyDescent="0.35">
      <c r="A21" s="346" t="s">
        <v>901</v>
      </c>
      <c r="B21" s="336" t="s">
        <v>902</v>
      </c>
      <c r="C21" s="337">
        <v>46024</v>
      </c>
      <c r="D21" s="337">
        <v>46112</v>
      </c>
      <c r="E21" s="340"/>
      <c r="F21" s="340"/>
      <c r="G21" s="340" t="s">
        <v>154</v>
      </c>
      <c r="H21" s="340"/>
      <c r="I21" s="340"/>
      <c r="J21" s="340"/>
      <c r="K21" s="340"/>
      <c r="L21" s="340"/>
      <c r="M21" s="340"/>
      <c r="N21" s="340"/>
      <c r="O21" s="340"/>
      <c r="P21" s="340"/>
      <c r="Q21" s="340" t="s">
        <v>861</v>
      </c>
      <c r="R21" s="340" t="s">
        <v>874</v>
      </c>
      <c r="S21" s="340" t="s">
        <v>863</v>
      </c>
    </row>
    <row r="22" spans="1:19" ht="130.19999999999999" thickBot="1" x14ac:dyDescent="0.35">
      <c r="A22" s="341" t="s">
        <v>903</v>
      </c>
      <c r="B22" s="342" t="s">
        <v>904</v>
      </c>
      <c r="C22" s="343">
        <v>46024</v>
      </c>
      <c r="D22" s="343">
        <v>46386</v>
      </c>
      <c r="E22" s="345" t="s">
        <v>154</v>
      </c>
      <c r="F22" s="345" t="s">
        <v>154</v>
      </c>
      <c r="G22" s="345" t="s">
        <v>154</v>
      </c>
      <c r="H22" s="345" t="s">
        <v>154</v>
      </c>
      <c r="I22" s="345" t="s">
        <v>154</v>
      </c>
      <c r="J22" s="345" t="s">
        <v>154</v>
      </c>
      <c r="K22" s="345" t="s">
        <v>154</v>
      </c>
      <c r="L22" s="345" t="s">
        <v>154</v>
      </c>
      <c r="M22" s="345" t="s">
        <v>154</v>
      </c>
      <c r="N22" s="345" t="s">
        <v>154</v>
      </c>
      <c r="O22" s="345" t="s">
        <v>154</v>
      </c>
      <c r="P22" s="345" t="s">
        <v>154</v>
      </c>
      <c r="Q22" s="345" t="s">
        <v>861</v>
      </c>
      <c r="R22" s="345" t="s">
        <v>874</v>
      </c>
      <c r="S22" s="345" t="s">
        <v>863</v>
      </c>
    </row>
    <row r="23" spans="1:19" ht="114" thickBot="1" x14ac:dyDescent="0.35">
      <c r="A23" s="346" t="s">
        <v>905</v>
      </c>
      <c r="B23" s="336" t="s">
        <v>906</v>
      </c>
      <c r="C23" s="337">
        <v>46296</v>
      </c>
      <c r="D23" s="337">
        <v>46386</v>
      </c>
      <c r="E23" s="340"/>
      <c r="F23" s="340"/>
      <c r="G23" s="340"/>
      <c r="H23" s="340"/>
      <c r="I23" s="340"/>
      <c r="J23" s="340"/>
      <c r="K23" s="340"/>
      <c r="L23" s="340"/>
      <c r="M23" s="340"/>
      <c r="N23" s="340"/>
      <c r="O23" s="340"/>
      <c r="P23" s="340" t="s">
        <v>154</v>
      </c>
      <c r="Q23" s="340" t="s">
        <v>861</v>
      </c>
      <c r="R23" s="340" t="s">
        <v>881</v>
      </c>
      <c r="S23" s="340" t="s">
        <v>863</v>
      </c>
    </row>
    <row r="24" spans="1:19" ht="97.8" thickBot="1" x14ac:dyDescent="0.35">
      <c r="A24" s="341" t="s">
        <v>907</v>
      </c>
      <c r="B24" s="342" t="s">
        <v>908</v>
      </c>
      <c r="C24" s="343">
        <v>46174</v>
      </c>
      <c r="D24" s="343">
        <v>46203</v>
      </c>
      <c r="E24" s="345"/>
      <c r="F24" s="345"/>
      <c r="G24" s="345"/>
      <c r="H24" s="345"/>
      <c r="I24" s="345"/>
      <c r="J24" s="345"/>
      <c r="K24" s="345" t="s">
        <v>154</v>
      </c>
      <c r="L24" s="345"/>
      <c r="M24" s="345"/>
      <c r="N24" s="345"/>
      <c r="O24" s="345"/>
      <c r="P24" s="345"/>
      <c r="Q24" s="345" t="s">
        <v>861</v>
      </c>
      <c r="R24" s="345" t="s">
        <v>881</v>
      </c>
      <c r="S24" s="345" t="s">
        <v>863</v>
      </c>
    </row>
  </sheetData>
  <mergeCells count="42">
    <mergeCell ref="P9:P10"/>
    <mergeCell ref="S1:S2"/>
    <mergeCell ref="A9:A10"/>
    <mergeCell ref="C9:C10"/>
    <mergeCell ref="D9:D10"/>
    <mergeCell ref="E9:E10"/>
    <mergeCell ref="F9:F10"/>
    <mergeCell ref="G9:G10"/>
    <mergeCell ref="H9:H10"/>
    <mergeCell ref="I9:I10"/>
    <mergeCell ref="J9:J10"/>
    <mergeCell ref="A1:B1"/>
    <mergeCell ref="C1:D1"/>
    <mergeCell ref="E1:P1"/>
    <mergeCell ref="Q1:Q2"/>
    <mergeCell ref="R1:R2"/>
    <mergeCell ref="N18:N19"/>
    <mergeCell ref="Q9:Q10"/>
    <mergeCell ref="R9:R10"/>
    <mergeCell ref="S9:S10"/>
    <mergeCell ref="A18:A19"/>
    <mergeCell ref="C18:C19"/>
    <mergeCell ref="D18:D19"/>
    <mergeCell ref="E18:E19"/>
    <mergeCell ref="F18:F19"/>
    <mergeCell ref="G18:G19"/>
    <mergeCell ref="H18:H19"/>
    <mergeCell ref="K9:K10"/>
    <mergeCell ref="L9:L10"/>
    <mergeCell ref="M9:M10"/>
    <mergeCell ref="N9:N10"/>
    <mergeCell ref="O9:O10"/>
    <mergeCell ref="I18:I19"/>
    <mergeCell ref="J18:J19"/>
    <mergeCell ref="K18:K19"/>
    <mergeCell ref="L18:L19"/>
    <mergeCell ref="M18:M19"/>
    <mergeCell ref="O18:O19"/>
    <mergeCell ref="P18:P19"/>
    <mergeCell ref="Q18:Q19"/>
    <mergeCell ref="R18:R19"/>
    <mergeCell ref="S18:S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D1A0D-7C28-4615-93A5-6F23FB47CAE0}">
  <sheetPr>
    <tabColor theme="4" tint="0.79998168889431442"/>
  </sheetPr>
  <dimension ref="A1:Q35"/>
  <sheetViews>
    <sheetView workbookViewId="0">
      <selection activeCell="A2" sqref="A2:A10"/>
    </sheetView>
  </sheetViews>
  <sheetFormatPr baseColWidth="10" defaultRowHeight="14.4" x14ac:dyDescent="0.3"/>
  <cols>
    <col min="1" max="1" width="28.33203125" bestFit="1" customWidth="1"/>
    <col min="2" max="2" width="22.109375" customWidth="1"/>
    <col min="3" max="3" width="45.44140625" bestFit="1" customWidth="1"/>
    <col min="4" max="4" width="8.6640625" bestFit="1" customWidth="1"/>
    <col min="5" max="5" width="15.33203125" bestFit="1" customWidth="1"/>
    <col min="6" max="13" width="10.33203125" bestFit="1" customWidth="1"/>
    <col min="14" max="14" width="10.88671875" bestFit="1" customWidth="1"/>
    <col min="15" max="15" width="10.33203125" bestFit="1" customWidth="1"/>
    <col min="16" max="16" width="10.44140625" bestFit="1" customWidth="1"/>
    <col min="17" max="17" width="10.33203125" bestFit="1" customWidth="1"/>
  </cols>
  <sheetData>
    <row r="1" spans="1:17" x14ac:dyDescent="0.3">
      <c r="A1" s="351" t="s">
        <v>914</v>
      </c>
      <c r="B1" s="351" t="s">
        <v>915</v>
      </c>
      <c r="C1" s="351" t="s">
        <v>916</v>
      </c>
      <c r="D1" s="351" t="s">
        <v>917</v>
      </c>
      <c r="E1" s="351" t="s">
        <v>918</v>
      </c>
      <c r="F1" s="352" t="s">
        <v>919</v>
      </c>
      <c r="G1" s="352" t="s">
        <v>920</v>
      </c>
      <c r="H1" s="352" t="s">
        <v>921</v>
      </c>
      <c r="I1" s="352" t="s">
        <v>922</v>
      </c>
      <c r="J1" s="352" t="s">
        <v>288</v>
      </c>
      <c r="K1" s="352" t="s">
        <v>923</v>
      </c>
      <c r="L1" s="352" t="s">
        <v>924</v>
      </c>
      <c r="M1" s="353" t="s">
        <v>925</v>
      </c>
      <c r="N1" s="352" t="s">
        <v>926</v>
      </c>
      <c r="O1" s="352" t="s">
        <v>289</v>
      </c>
      <c r="P1" s="352" t="s">
        <v>927</v>
      </c>
      <c r="Q1" s="352" t="s">
        <v>928</v>
      </c>
    </row>
    <row r="2" spans="1:17" ht="57.6" x14ac:dyDescent="0.3">
      <c r="A2" s="710" t="s">
        <v>929</v>
      </c>
      <c r="B2" s="354" t="s">
        <v>930</v>
      </c>
      <c r="C2" s="705" t="s">
        <v>931</v>
      </c>
      <c r="D2" s="355">
        <v>481</v>
      </c>
      <c r="E2" s="356">
        <v>2000000</v>
      </c>
      <c r="F2" s="357">
        <v>46041</v>
      </c>
      <c r="G2" s="358"/>
      <c r="H2" s="358"/>
      <c r="I2" s="359"/>
      <c r="J2" s="360">
        <v>46150</v>
      </c>
      <c r="K2" s="359"/>
      <c r="L2" s="359"/>
      <c r="M2" s="359"/>
      <c r="N2" s="357">
        <v>46269</v>
      </c>
      <c r="O2" s="359"/>
      <c r="P2" s="359"/>
      <c r="Q2" s="359"/>
    </row>
    <row r="3" spans="1:17" ht="57.6" x14ac:dyDescent="0.3">
      <c r="A3" s="710"/>
      <c r="B3" s="321" t="s">
        <v>932</v>
      </c>
      <c r="C3" s="708"/>
      <c r="D3" s="359">
        <v>481</v>
      </c>
      <c r="E3" s="362">
        <v>8000000</v>
      </c>
      <c r="F3" s="359"/>
      <c r="G3" s="359"/>
      <c r="H3" s="359"/>
      <c r="I3" s="358"/>
      <c r="J3" s="357"/>
      <c r="K3" s="359"/>
      <c r="L3" s="357">
        <v>46232</v>
      </c>
      <c r="M3" s="359"/>
      <c r="N3" s="357">
        <v>46284</v>
      </c>
      <c r="O3" s="359"/>
      <c r="P3" s="359"/>
      <c r="Q3" s="359"/>
    </row>
    <row r="4" spans="1:17" ht="86.4" x14ac:dyDescent="0.3">
      <c r="A4" s="710"/>
      <c r="B4" s="363" t="s">
        <v>933</v>
      </c>
      <c r="C4" s="708"/>
      <c r="D4" s="359">
        <v>481</v>
      </c>
      <c r="E4" s="358">
        <v>2000000</v>
      </c>
      <c r="F4" s="359"/>
      <c r="G4" s="357"/>
      <c r="H4" s="357">
        <v>46108</v>
      </c>
      <c r="I4" s="358"/>
      <c r="J4" s="359"/>
      <c r="K4" s="357"/>
      <c r="L4" s="359"/>
      <c r="M4" s="357">
        <v>46255</v>
      </c>
      <c r="N4" s="359"/>
      <c r="O4" s="359"/>
      <c r="P4" s="359"/>
      <c r="Q4" s="359"/>
    </row>
    <row r="5" spans="1:17" ht="28.8" x14ac:dyDescent="0.3">
      <c r="A5" s="710"/>
      <c r="B5" s="363" t="s">
        <v>934</v>
      </c>
      <c r="C5" s="708"/>
      <c r="D5" s="359">
        <v>481</v>
      </c>
      <c r="E5" s="362">
        <v>0</v>
      </c>
      <c r="F5" s="357">
        <v>46052</v>
      </c>
      <c r="G5" s="359"/>
      <c r="H5" s="359"/>
      <c r="I5" s="358"/>
      <c r="J5" s="359"/>
      <c r="K5" s="357"/>
      <c r="L5" s="357">
        <v>46224</v>
      </c>
      <c r="M5" s="359"/>
      <c r="N5" s="359"/>
      <c r="O5" s="357">
        <v>46303</v>
      </c>
      <c r="P5" s="359"/>
      <c r="Q5" s="359"/>
    </row>
    <row r="6" spans="1:17" ht="86.4" x14ac:dyDescent="0.3">
      <c r="A6" s="710"/>
      <c r="B6" s="321" t="s">
        <v>935</v>
      </c>
      <c r="C6" s="361" t="s">
        <v>936</v>
      </c>
      <c r="D6" s="359">
        <v>120</v>
      </c>
      <c r="E6" s="362">
        <v>10750000</v>
      </c>
      <c r="F6" s="357">
        <v>46052</v>
      </c>
      <c r="G6" s="359"/>
      <c r="H6" s="359"/>
      <c r="I6" s="358"/>
      <c r="J6" s="362"/>
      <c r="K6" s="359"/>
      <c r="L6" s="357">
        <v>46224</v>
      </c>
      <c r="M6" s="359"/>
      <c r="N6" s="359"/>
      <c r="O6" s="357">
        <v>46303</v>
      </c>
      <c r="P6" s="359"/>
      <c r="Q6" s="359"/>
    </row>
    <row r="7" spans="1:17" ht="86.4" x14ac:dyDescent="0.3">
      <c r="A7" s="710"/>
      <c r="B7" s="321" t="s">
        <v>937</v>
      </c>
      <c r="C7" s="359" t="s">
        <v>938</v>
      </c>
      <c r="D7" s="359">
        <v>481</v>
      </c>
      <c r="E7" s="358">
        <v>2000000</v>
      </c>
      <c r="F7" s="359"/>
      <c r="G7" s="357">
        <v>46077</v>
      </c>
      <c r="H7" s="359"/>
      <c r="I7" s="358"/>
      <c r="J7" s="359"/>
      <c r="K7" s="357">
        <v>46192</v>
      </c>
      <c r="L7" s="359"/>
      <c r="M7" s="358"/>
      <c r="N7" s="359"/>
      <c r="O7" s="359"/>
      <c r="P7" s="359"/>
      <c r="Q7" s="359"/>
    </row>
    <row r="8" spans="1:17" ht="72" x14ac:dyDescent="0.3">
      <c r="A8" s="710"/>
      <c r="B8" s="363" t="s">
        <v>939</v>
      </c>
      <c r="C8" s="361" t="s">
        <v>940</v>
      </c>
      <c r="D8" s="359">
        <v>481</v>
      </c>
      <c r="E8" s="358">
        <v>0</v>
      </c>
      <c r="F8" s="359"/>
      <c r="G8" s="357">
        <v>46065</v>
      </c>
      <c r="H8" s="359"/>
      <c r="I8" s="359"/>
      <c r="J8" s="359"/>
      <c r="K8" s="359"/>
      <c r="L8" s="359"/>
      <c r="M8" s="357">
        <v>46248</v>
      </c>
      <c r="N8" s="357"/>
      <c r="O8" s="359"/>
      <c r="P8" s="359"/>
      <c r="Q8" s="359"/>
    </row>
    <row r="9" spans="1:17" ht="28.8" x14ac:dyDescent="0.3">
      <c r="A9" s="710"/>
      <c r="B9" s="363" t="s">
        <v>941</v>
      </c>
      <c r="C9" s="361" t="s">
        <v>942</v>
      </c>
      <c r="D9" s="359">
        <v>481</v>
      </c>
      <c r="E9" s="358">
        <v>6000000</v>
      </c>
      <c r="F9" s="359"/>
      <c r="G9" s="359"/>
      <c r="H9" s="359"/>
      <c r="I9" s="359"/>
      <c r="J9" s="359"/>
      <c r="K9" s="357">
        <v>46199</v>
      </c>
      <c r="L9" s="359"/>
      <c r="M9" s="359"/>
      <c r="N9" s="359"/>
      <c r="O9" s="358"/>
      <c r="P9" s="359"/>
      <c r="Q9" s="359"/>
    </row>
    <row r="10" spans="1:17" ht="28.8" x14ac:dyDescent="0.3">
      <c r="A10" s="710"/>
      <c r="B10" s="363" t="s">
        <v>943</v>
      </c>
      <c r="C10" s="361" t="s">
        <v>942</v>
      </c>
      <c r="D10" s="359">
        <v>481</v>
      </c>
      <c r="E10" s="358">
        <v>8000000</v>
      </c>
      <c r="F10" s="359"/>
      <c r="G10" s="359"/>
      <c r="H10" s="359"/>
      <c r="I10" s="359"/>
      <c r="J10" s="359"/>
      <c r="K10" s="359"/>
      <c r="L10" s="359"/>
      <c r="M10" s="357">
        <v>46262</v>
      </c>
      <c r="N10" s="359"/>
      <c r="O10" s="359"/>
      <c r="P10" s="359"/>
      <c r="Q10" s="359"/>
    </row>
    <row r="11" spans="1:17" ht="86.4" x14ac:dyDescent="0.3">
      <c r="A11" s="711" t="s">
        <v>944</v>
      </c>
      <c r="B11" s="363" t="s">
        <v>945</v>
      </c>
      <c r="C11" s="361" t="s">
        <v>946</v>
      </c>
      <c r="D11" s="359">
        <v>481</v>
      </c>
      <c r="E11" s="358">
        <v>3000000</v>
      </c>
      <c r="F11" s="358"/>
      <c r="G11" s="358"/>
      <c r="H11" s="359"/>
      <c r="I11" s="359"/>
      <c r="J11" s="359"/>
      <c r="K11" s="359"/>
      <c r="L11" s="359"/>
      <c r="M11" s="359"/>
      <c r="N11" s="359"/>
      <c r="O11" s="357">
        <v>46305</v>
      </c>
      <c r="P11" s="359"/>
      <c r="Q11" s="359"/>
    </row>
    <row r="12" spans="1:17" ht="86.4" x14ac:dyDescent="0.3">
      <c r="A12" s="712"/>
      <c r="B12" s="363" t="s">
        <v>947</v>
      </c>
      <c r="C12" s="703" t="s">
        <v>942</v>
      </c>
      <c r="D12" s="359">
        <v>481</v>
      </c>
      <c r="E12" s="358">
        <v>3000000</v>
      </c>
      <c r="F12" s="359"/>
      <c r="G12" s="359"/>
      <c r="H12" s="358"/>
      <c r="I12" s="357">
        <v>46136</v>
      </c>
      <c r="J12" s="359"/>
      <c r="K12" s="359"/>
      <c r="L12" s="357">
        <v>46213</v>
      </c>
      <c r="M12" s="359"/>
      <c r="N12" s="359"/>
      <c r="O12" s="359"/>
      <c r="P12" s="357">
        <v>46332</v>
      </c>
      <c r="Q12" s="359"/>
    </row>
    <row r="13" spans="1:17" ht="28.8" x14ac:dyDescent="0.3">
      <c r="A13" s="712"/>
      <c r="B13" s="323" t="s">
        <v>948</v>
      </c>
      <c r="C13" s="704"/>
      <c r="D13" s="359">
        <v>20</v>
      </c>
      <c r="E13" s="358">
        <v>4750000</v>
      </c>
      <c r="F13" s="359"/>
      <c r="G13" s="359"/>
      <c r="H13" s="359"/>
      <c r="I13" s="357">
        <v>46141</v>
      </c>
      <c r="J13" s="359"/>
      <c r="K13" s="358"/>
      <c r="L13" s="359"/>
      <c r="M13" s="359"/>
      <c r="N13" s="359"/>
      <c r="O13" s="359"/>
      <c r="P13" s="359"/>
      <c r="Q13" s="359"/>
    </row>
    <row r="14" spans="1:17" ht="72" x14ac:dyDescent="0.3">
      <c r="A14" s="712"/>
      <c r="B14" s="363" t="s">
        <v>949</v>
      </c>
      <c r="C14" s="705"/>
      <c r="D14" s="364">
        <v>87</v>
      </c>
      <c r="E14" s="358">
        <v>3000000</v>
      </c>
      <c r="F14" s="359"/>
      <c r="G14" s="359"/>
      <c r="H14" s="359"/>
      <c r="I14" s="358"/>
      <c r="J14" s="357">
        <v>46164</v>
      </c>
      <c r="K14" s="359"/>
      <c r="L14" s="359"/>
      <c r="M14" s="359"/>
      <c r="N14" s="359"/>
      <c r="O14" s="357">
        <v>46300</v>
      </c>
      <c r="P14" s="359"/>
      <c r="Q14" s="359"/>
    </row>
    <row r="15" spans="1:17" ht="28.8" x14ac:dyDescent="0.3">
      <c r="A15" s="709" t="s">
        <v>950</v>
      </c>
      <c r="B15" s="321" t="s">
        <v>951</v>
      </c>
      <c r="C15" s="708" t="s">
        <v>952</v>
      </c>
      <c r="D15" s="359">
        <v>34</v>
      </c>
      <c r="E15" s="358">
        <v>6000000</v>
      </c>
      <c r="F15" s="358"/>
      <c r="G15" s="357">
        <v>46080</v>
      </c>
      <c r="H15" s="359"/>
      <c r="I15" s="359"/>
      <c r="J15" s="357">
        <v>46156</v>
      </c>
      <c r="K15" s="359"/>
      <c r="L15" s="359"/>
      <c r="M15" s="359"/>
      <c r="N15" s="359"/>
      <c r="O15" s="358"/>
      <c r="P15" s="358"/>
      <c r="Q15" s="359"/>
    </row>
    <row r="16" spans="1:17" x14ac:dyDescent="0.3">
      <c r="A16" s="709"/>
      <c r="B16" s="321" t="s">
        <v>953</v>
      </c>
      <c r="C16" s="708"/>
      <c r="D16" s="359">
        <v>10</v>
      </c>
      <c r="E16" s="358">
        <v>4000000</v>
      </c>
      <c r="F16" s="358"/>
      <c r="G16" s="359"/>
      <c r="H16" s="359"/>
      <c r="I16" s="359"/>
      <c r="J16" s="359"/>
      <c r="K16" s="357">
        <v>46200</v>
      </c>
      <c r="L16" s="359"/>
      <c r="M16" s="359"/>
      <c r="N16" s="359"/>
      <c r="O16" s="359"/>
      <c r="P16" s="359"/>
      <c r="Q16" s="359"/>
    </row>
    <row r="17" spans="1:17" x14ac:dyDescent="0.3">
      <c r="A17" s="709"/>
      <c r="B17" s="321" t="s">
        <v>954</v>
      </c>
      <c r="C17" s="708"/>
      <c r="D17" s="359">
        <v>481</v>
      </c>
      <c r="E17" s="358">
        <v>48750000</v>
      </c>
      <c r="F17" s="359"/>
      <c r="G17" s="359"/>
      <c r="H17" s="359"/>
      <c r="I17" s="359"/>
      <c r="J17" s="359"/>
      <c r="K17" s="359"/>
      <c r="L17" s="359"/>
      <c r="M17" s="359"/>
      <c r="N17" s="359"/>
      <c r="O17" s="359"/>
      <c r="P17" s="359"/>
      <c r="Q17" s="357">
        <v>46374</v>
      </c>
    </row>
    <row r="18" spans="1:17" ht="57.6" x14ac:dyDescent="0.3">
      <c r="A18" s="709"/>
      <c r="B18" s="321" t="s">
        <v>955</v>
      </c>
      <c r="C18" s="708"/>
      <c r="D18" s="359">
        <v>310</v>
      </c>
      <c r="E18" s="358">
        <v>10000000</v>
      </c>
      <c r="F18" s="359"/>
      <c r="G18" s="359"/>
      <c r="H18" s="359"/>
      <c r="I18" s="359"/>
      <c r="J18" s="359"/>
      <c r="K18" s="359"/>
      <c r="L18" s="359"/>
      <c r="M18" s="359"/>
      <c r="N18" s="359"/>
      <c r="O18" s="359"/>
      <c r="P18" s="359"/>
      <c r="Q18" s="357">
        <v>46380</v>
      </c>
    </row>
    <row r="19" spans="1:17" ht="43.2" x14ac:dyDescent="0.3">
      <c r="A19" s="702" t="s">
        <v>956</v>
      </c>
      <c r="B19" s="321" t="s">
        <v>957</v>
      </c>
      <c r="C19" s="703" t="s">
        <v>942</v>
      </c>
      <c r="D19" s="359">
        <v>481</v>
      </c>
      <c r="E19" s="358">
        <v>0</v>
      </c>
      <c r="F19" s="358"/>
      <c r="G19" s="359"/>
      <c r="H19" s="359"/>
      <c r="I19" s="357">
        <v>46142</v>
      </c>
      <c r="J19" s="357"/>
      <c r="K19" s="359"/>
      <c r="L19" s="359"/>
      <c r="M19" s="359"/>
      <c r="N19" s="359"/>
      <c r="O19" s="359"/>
      <c r="P19" s="359"/>
      <c r="Q19" s="359"/>
    </row>
    <row r="20" spans="1:17" ht="57.6" x14ac:dyDescent="0.3">
      <c r="A20" s="702"/>
      <c r="B20" s="323" t="s">
        <v>958</v>
      </c>
      <c r="C20" s="704"/>
      <c r="D20" s="359">
        <v>20</v>
      </c>
      <c r="E20" s="358">
        <v>3937500</v>
      </c>
      <c r="F20" s="359"/>
      <c r="G20" s="359"/>
      <c r="H20" s="359"/>
      <c r="I20" s="359"/>
      <c r="J20" s="359"/>
      <c r="K20" s="359"/>
      <c r="L20" s="358"/>
      <c r="M20" s="359"/>
      <c r="N20" s="357">
        <v>46276</v>
      </c>
      <c r="O20" s="359"/>
      <c r="P20" s="359"/>
      <c r="Q20" s="359"/>
    </row>
    <row r="21" spans="1:17" ht="43.2" x14ac:dyDescent="0.3">
      <c r="A21" s="702"/>
      <c r="B21" s="321" t="s">
        <v>959</v>
      </c>
      <c r="C21" s="704"/>
      <c r="D21" s="359">
        <v>481</v>
      </c>
      <c r="E21" s="358">
        <v>0</v>
      </c>
      <c r="F21" s="359"/>
      <c r="G21" s="357"/>
      <c r="H21" s="359"/>
      <c r="I21" s="359"/>
      <c r="J21" s="359"/>
      <c r="K21" s="359"/>
      <c r="L21" s="359"/>
      <c r="M21" s="359"/>
      <c r="N21" s="359"/>
      <c r="O21" s="359"/>
      <c r="P21" s="357">
        <v>46353</v>
      </c>
      <c r="Q21" s="359"/>
    </row>
    <row r="22" spans="1:17" x14ac:dyDescent="0.3">
      <c r="A22" s="706" t="s">
        <v>960</v>
      </c>
      <c r="B22" s="321" t="s">
        <v>961</v>
      </c>
      <c r="C22" s="704"/>
      <c r="D22" s="359">
        <v>481</v>
      </c>
      <c r="E22" s="358">
        <v>16500000</v>
      </c>
      <c r="F22" s="358"/>
      <c r="G22" s="358"/>
      <c r="H22" s="359"/>
      <c r="I22" s="359"/>
      <c r="J22" s="357">
        <v>46152</v>
      </c>
      <c r="K22" s="359"/>
      <c r="L22" s="359"/>
      <c r="M22" s="359"/>
      <c r="N22" s="359"/>
      <c r="O22" s="359"/>
      <c r="P22" s="359"/>
      <c r="Q22" s="359"/>
    </row>
    <row r="23" spans="1:17" x14ac:dyDescent="0.3">
      <c r="A23" s="706"/>
      <c r="B23" s="321" t="s">
        <v>962</v>
      </c>
      <c r="C23" s="704"/>
      <c r="D23" s="359">
        <v>310</v>
      </c>
      <c r="E23" s="358">
        <v>3250000</v>
      </c>
      <c r="F23" s="359"/>
      <c r="G23" s="359"/>
      <c r="H23" s="359"/>
      <c r="I23" s="357">
        <v>46138</v>
      </c>
      <c r="J23" s="359"/>
      <c r="K23" s="359"/>
      <c r="L23" s="359"/>
      <c r="M23" s="359"/>
      <c r="N23" s="359"/>
      <c r="O23" s="359"/>
      <c r="P23" s="359"/>
      <c r="Q23" s="359"/>
    </row>
    <row r="24" spans="1:17" x14ac:dyDescent="0.3">
      <c r="A24" s="706"/>
      <c r="B24" s="321" t="s">
        <v>963</v>
      </c>
      <c r="C24" s="704"/>
      <c r="D24" s="359">
        <v>400</v>
      </c>
      <c r="E24" s="358">
        <v>7500000</v>
      </c>
      <c r="F24" s="358"/>
      <c r="G24" s="359"/>
      <c r="H24" s="359"/>
      <c r="I24" s="359"/>
      <c r="J24" s="359"/>
      <c r="K24" s="359"/>
      <c r="L24" s="359"/>
      <c r="M24" s="359"/>
      <c r="N24" s="359"/>
      <c r="O24" s="357">
        <v>46326</v>
      </c>
      <c r="P24" s="359"/>
      <c r="Q24" s="359"/>
    </row>
    <row r="25" spans="1:17" x14ac:dyDescent="0.3">
      <c r="A25" s="706"/>
      <c r="B25" s="321" t="s">
        <v>964</v>
      </c>
      <c r="C25" s="704"/>
      <c r="D25" s="359">
        <v>16</v>
      </c>
      <c r="E25" s="358">
        <v>3250000</v>
      </c>
      <c r="F25" s="359"/>
      <c r="G25" s="359"/>
      <c r="H25" s="359"/>
      <c r="I25" s="359"/>
      <c r="J25" s="359"/>
      <c r="K25" s="359"/>
      <c r="L25" s="357">
        <v>46219</v>
      </c>
      <c r="M25" s="359"/>
      <c r="N25" s="359"/>
      <c r="O25" s="359"/>
      <c r="P25" s="359"/>
      <c r="Q25" s="359"/>
    </row>
    <row r="26" spans="1:17" ht="43.2" x14ac:dyDescent="0.3">
      <c r="A26" s="706"/>
      <c r="B26" s="321" t="s">
        <v>965</v>
      </c>
      <c r="C26" s="705"/>
      <c r="D26" s="359">
        <v>400</v>
      </c>
      <c r="E26" s="358">
        <v>7000000</v>
      </c>
      <c r="F26" s="359"/>
      <c r="G26" s="359"/>
      <c r="H26" s="359"/>
      <c r="I26" s="358"/>
      <c r="J26" s="359"/>
      <c r="K26" s="357">
        <v>46174</v>
      </c>
      <c r="L26" s="359"/>
      <c r="M26" s="359"/>
      <c r="N26" s="359"/>
      <c r="O26" s="359"/>
      <c r="P26" s="359"/>
      <c r="Q26" s="359"/>
    </row>
    <row r="27" spans="1:17" ht="28.8" x14ac:dyDescent="0.3">
      <c r="A27" s="707" t="s">
        <v>966</v>
      </c>
      <c r="B27" s="323" t="s">
        <v>967</v>
      </c>
      <c r="C27" s="359" t="s">
        <v>968</v>
      </c>
      <c r="D27" s="359">
        <v>120</v>
      </c>
      <c r="E27" s="358">
        <v>22500000</v>
      </c>
      <c r="F27" s="358"/>
      <c r="G27" s="359"/>
      <c r="H27" s="357">
        <v>46089</v>
      </c>
      <c r="I27" s="359"/>
      <c r="J27" s="359"/>
      <c r="K27" s="357"/>
      <c r="L27" s="359"/>
      <c r="M27" s="359"/>
      <c r="N27" s="359"/>
      <c r="O27" s="359"/>
      <c r="P27" s="359"/>
      <c r="Q27" s="359"/>
    </row>
    <row r="28" spans="1:17" ht="28.8" x14ac:dyDescent="0.3">
      <c r="A28" s="707"/>
      <c r="B28" s="323" t="s">
        <v>969</v>
      </c>
      <c r="C28" s="708" t="s">
        <v>942</v>
      </c>
      <c r="D28" s="359">
        <v>361</v>
      </c>
      <c r="E28" s="358">
        <v>14000000</v>
      </c>
      <c r="F28" s="358"/>
      <c r="G28" s="359"/>
      <c r="H28" s="357">
        <v>46100</v>
      </c>
      <c r="I28" s="359"/>
      <c r="J28" s="359"/>
      <c r="K28" s="359"/>
      <c r="L28" s="359"/>
      <c r="M28" s="359"/>
      <c r="N28" s="359"/>
      <c r="O28" s="359"/>
      <c r="P28" s="359"/>
      <c r="Q28" s="359"/>
    </row>
    <row r="29" spans="1:17" ht="28.8" x14ac:dyDescent="0.3">
      <c r="A29" s="707"/>
      <c r="B29" s="323" t="s">
        <v>970</v>
      </c>
      <c r="C29" s="708"/>
      <c r="D29" s="359">
        <v>481</v>
      </c>
      <c r="E29" s="358">
        <v>9000000</v>
      </c>
      <c r="F29" s="359"/>
      <c r="G29" s="359"/>
      <c r="H29" s="359"/>
      <c r="I29" s="359"/>
      <c r="J29" s="359"/>
      <c r="K29" s="359"/>
      <c r="L29" s="359"/>
      <c r="M29" s="359"/>
      <c r="N29" s="359"/>
      <c r="O29" s="357">
        <v>46314</v>
      </c>
      <c r="P29" s="359"/>
      <c r="Q29" s="359"/>
    </row>
    <row r="30" spans="1:17" x14ac:dyDescent="0.3">
      <c r="A30" s="707"/>
      <c r="B30" s="323" t="s">
        <v>971</v>
      </c>
      <c r="C30" s="708"/>
      <c r="D30" s="359">
        <v>90</v>
      </c>
      <c r="E30" s="358">
        <v>10000000</v>
      </c>
      <c r="F30" s="359"/>
      <c r="G30" s="359"/>
      <c r="H30" s="359"/>
      <c r="I30" s="359"/>
      <c r="J30" s="357">
        <v>46152</v>
      </c>
      <c r="K30" s="359"/>
      <c r="L30" s="359"/>
      <c r="M30" s="359"/>
      <c r="N30" s="359"/>
      <c r="O30" s="359"/>
      <c r="P30" s="359"/>
      <c r="Q30" s="359"/>
    </row>
    <row r="31" spans="1:17" x14ac:dyDescent="0.3">
      <c r="A31" s="707"/>
      <c r="B31" s="323" t="s">
        <v>972</v>
      </c>
      <c r="C31" s="708"/>
      <c r="D31" s="359">
        <v>17</v>
      </c>
      <c r="E31" s="358">
        <v>2000000</v>
      </c>
      <c r="F31" s="359"/>
      <c r="G31" s="359"/>
      <c r="H31" s="359"/>
      <c r="I31" s="357">
        <v>46138</v>
      </c>
      <c r="J31" s="358"/>
      <c r="K31" s="359"/>
      <c r="L31" s="359"/>
      <c r="M31" s="359"/>
      <c r="N31" s="359"/>
      <c r="O31" s="359"/>
      <c r="P31" s="359"/>
      <c r="Q31" s="359"/>
    </row>
    <row r="32" spans="1:17" x14ac:dyDescent="0.3">
      <c r="A32" s="707"/>
      <c r="B32" s="323" t="s">
        <v>973</v>
      </c>
      <c r="C32" s="708"/>
      <c r="D32" s="359">
        <v>481</v>
      </c>
      <c r="E32" s="358">
        <v>1000000</v>
      </c>
      <c r="F32" s="359"/>
      <c r="G32" s="359"/>
      <c r="H32" s="359"/>
      <c r="I32" s="359"/>
      <c r="J32" s="359"/>
      <c r="K32" s="359"/>
      <c r="L32" s="359"/>
      <c r="M32" s="358"/>
      <c r="N32" s="359"/>
      <c r="O32" s="359"/>
      <c r="P32" s="357">
        <v>46356</v>
      </c>
      <c r="Q32" s="359"/>
    </row>
    <row r="33" spans="1:17" x14ac:dyDescent="0.3">
      <c r="A33" s="707"/>
      <c r="B33" s="323" t="s">
        <v>974</v>
      </c>
      <c r="C33" s="708"/>
      <c r="D33" s="359">
        <v>289</v>
      </c>
      <c r="E33" s="358">
        <v>4000000</v>
      </c>
      <c r="F33" s="359"/>
      <c r="G33" s="359"/>
      <c r="H33" s="359"/>
      <c r="I33" s="359"/>
      <c r="J33" s="359"/>
      <c r="K33" s="357">
        <v>46194</v>
      </c>
      <c r="L33" s="359"/>
      <c r="M33" s="359"/>
      <c r="N33" s="359"/>
      <c r="O33" s="359"/>
      <c r="P33" s="359"/>
      <c r="Q33" s="359"/>
    </row>
    <row r="34" spans="1:17" ht="28.8" x14ac:dyDescent="0.3">
      <c r="A34" s="709" t="s">
        <v>975</v>
      </c>
      <c r="B34" s="323" t="s">
        <v>976</v>
      </c>
      <c r="C34" s="361" t="s">
        <v>977</v>
      </c>
      <c r="D34" s="359">
        <v>1</v>
      </c>
      <c r="E34" s="358">
        <v>5000000</v>
      </c>
      <c r="F34" s="359"/>
      <c r="G34" s="359"/>
      <c r="H34" s="357">
        <v>46089</v>
      </c>
      <c r="I34" s="359"/>
      <c r="J34" s="359"/>
      <c r="K34" s="359"/>
      <c r="L34" s="359"/>
      <c r="M34" s="359"/>
      <c r="N34" s="359"/>
      <c r="O34" s="359"/>
      <c r="P34" s="359"/>
      <c r="Q34" s="359"/>
    </row>
    <row r="35" spans="1:17" ht="72" x14ac:dyDescent="0.3">
      <c r="A35" s="709"/>
      <c r="B35" s="323" t="s">
        <v>978</v>
      </c>
      <c r="C35" s="361" t="s">
        <v>979</v>
      </c>
      <c r="D35" s="359">
        <v>481</v>
      </c>
      <c r="E35" s="358">
        <v>5000000</v>
      </c>
      <c r="F35" s="358"/>
      <c r="G35" s="359"/>
      <c r="H35" s="358"/>
      <c r="I35" s="359"/>
      <c r="J35" s="359"/>
      <c r="K35" s="357">
        <v>46203</v>
      </c>
      <c r="L35" s="359"/>
      <c r="M35" s="359"/>
      <c r="N35" s="359"/>
      <c r="O35" s="359"/>
      <c r="P35" s="359"/>
      <c r="Q35" s="359"/>
    </row>
  </sheetData>
  <mergeCells count="12">
    <mergeCell ref="A34:A35"/>
    <mergeCell ref="A2:A10"/>
    <mergeCell ref="C2:C5"/>
    <mergeCell ref="A11:A14"/>
    <mergeCell ref="C12:C14"/>
    <mergeCell ref="A15:A18"/>
    <mergeCell ref="C15:C18"/>
    <mergeCell ref="A19:A21"/>
    <mergeCell ref="C19:C26"/>
    <mergeCell ref="A22:A26"/>
    <mergeCell ref="A27:A33"/>
    <mergeCell ref="C28:C3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6A3D1-E421-47E8-8F8F-141A3A84D91F}">
  <sheetPr>
    <tabColor theme="4" tint="0.79998168889431442"/>
  </sheetPr>
  <dimension ref="A1:CFZ69"/>
  <sheetViews>
    <sheetView showGridLines="0" zoomScale="50" zoomScaleNormal="50" workbookViewId="0">
      <selection activeCell="D7" sqref="D7"/>
    </sheetView>
  </sheetViews>
  <sheetFormatPr baseColWidth="10" defaultColWidth="10.88671875" defaultRowHeight="15.6" x14ac:dyDescent="0.3"/>
  <cols>
    <col min="1" max="1" width="10.33203125" style="366" customWidth="1"/>
    <col min="2" max="2" width="27" style="366" customWidth="1"/>
    <col min="3" max="3" width="51.44140625" style="366" customWidth="1"/>
    <col min="4" max="4" width="46.33203125" style="366" customWidth="1"/>
    <col min="5" max="6" width="54.44140625" style="366" customWidth="1"/>
    <col min="7" max="10" width="27.88671875" style="366" customWidth="1"/>
    <col min="11" max="11" width="22.88671875" style="366" customWidth="1"/>
    <col min="12" max="12" width="25.44140625" style="366" customWidth="1"/>
    <col min="13" max="13" width="20.6640625" style="366" customWidth="1"/>
    <col min="14" max="14" width="12.109375" style="366" customWidth="1"/>
    <col min="15" max="17" width="10.88671875" style="366"/>
    <col min="18" max="18" width="14.6640625" style="366" bestFit="1" customWidth="1"/>
    <col min="19" max="25" width="10.88671875" style="366"/>
    <col min="26" max="26" width="36" style="366" customWidth="1"/>
    <col min="27" max="27" width="16.5546875" style="366" customWidth="1"/>
    <col min="28" max="28" width="22.33203125" style="366" customWidth="1"/>
    <col min="29" max="29" width="27" style="366" customWidth="1"/>
    <col min="30" max="30" width="29.5546875" style="366" customWidth="1"/>
    <col min="31" max="31" width="32.33203125" style="366" customWidth="1"/>
    <col min="32" max="32" width="38.6640625" style="366" customWidth="1"/>
    <col min="33" max="16384" width="10.88671875" style="366"/>
  </cols>
  <sheetData>
    <row r="1" spans="1:32" ht="39.6" customHeight="1" x14ac:dyDescent="0.3">
      <c r="A1" s="716"/>
      <c r="B1" s="716"/>
      <c r="C1" s="716"/>
      <c r="D1" s="400" t="s">
        <v>980</v>
      </c>
      <c r="E1" s="716" t="s">
        <v>1277</v>
      </c>
      <c r="F1" s="716"/>
      <c r="G1" s="716"/>
      <c r="H1" s="716"/>
      <c r="I1" s="716"/>
      <c r="J1" s="716"/>
      <c r="K1" s="716"/>
      <c r="L1" s="716"/>
      <c r="M1" s="716"/>
      <c r="N1" s="716"/>
      <c r="O1" s="716"/>
      <c r="P1" s="716"/>
      <c r="Q1" s="716"/>
      <c r="R1" s="716"/>
      <c r="S1" s="716"/>
      <c r="T1" s="716"/>
      <c r="U1" s="716"/>
      <c r="V1" s="716"/>
      <c r="W1" s="716"/>
      <c r="X1" s="713" t="s">
        <v>981</v>
      </c>
      <c r="Y1" s="713"/>
      <c r="Z1" s="713"/>
      <c r="AA1" s="713"/>
      <c r="AB1" s="713"/>
      <c r="AC1" s="716" t="s">
        <v>982</v>
      </c>
      <c r="AD1" s="716"/>
      <c r="AE1" s="716"/>
      <c r="AF1" s="716"/>
    </row>
    <row r="2" spans="1:32" ht="39.6" customHeight="1" x14ac:dyDescent="0.3">
      <c r="A2" s="716"/>
      <c r="B2" s="716"/>
      <c r="C2" s="716"/>
      <c r="D2" s="400" t="s">
        <v>983</v>
      </c>
      <c r="E2" s="716" t="s">
        <v>1278</v>
      </c>
      <c r="F2" s="716"/>
      <c r="G2" s="716"/>
      <c r="H2" s="716"/>
      <c r="I2" s="716"/>
      <c r="J2" s="716"/>
      <c r="K2" s="716"/>
      <c r="L2" s="716"/>
      <c r="M2" s="716"/>
      <c r="N2" s="716"/>
      <c r="O2" s="716"/>
      <c r="P2" s="716"/>
      <c r="Q2" s="716"/>
      <c r="R2" s="716"/>
      <c r="S2" s="716"/>
      <c r="T2" s="716"/>
      <c r="U2" s="716"/>
      <c r="V2" s="716"/>
      <c r="W2" s="716"/>
      <c r="X2" s="713" t="s">
        <v>984</v>
      </c>
      <c r="Y2" s="713"/>
      <c r="Z2" s="713"/>
      <c r="AA2" s="713"/>
      <c r="AB2" s="713"/>
      <c r="AC2" s="716">
        <v>1</v>
      </c>
      <c r="AD2" s="716"/>
      <c r="AE2" s="716"/>
      <c r="AF2" s="716"/>
    </row>
    <row r="3" spans="1:32" s="393" customFormat="1" ht="13.2" customHeight="1" x14ac:dyDescent="0.3">
      <c r="D3" s="403"/>
      <c r="X3" s="403"/>
      <c r="Y3" s="403"/>
      <c r="Z3" s="403"/>
      <c r="AA3" s="403"/>
      <c r="AB3" s="403"/>
    </row>
    <row r="4" spans="1:32" ht="32.25" customHeight="1" x14ac:dyDescent="0.3">
      <c r="A4" s="713" t="s">
        <v>985</v>
      </c>
      <c r="B4" s="713"/>
      <c r="C4" s="713"/>
      <c r="D4" s="713"/>
      <c r="E4" s="713"/>
      <c r="F4" s="713"/>
      <c r="G4" s="713"/>
      <c r="H4" s="713"/>
      <c r="I4" s="713"/>
      <c r="J4" s="713"/>
      <c r="K4" s="713"/>
      <c r="L4" s="713"/>
      <c r="M4" s="714" t="s">
        <v>986</v>
      </c>
      <c r="N4" s="714"/>
      <c r="O4" s="714"/>
      <c r="P4" s="714"/>
      <c r="Q4" s="714"/>
      <c r="R4" s="714"/>
      <c r="S4" s="714"/>
      <c r="T4" s="714"/>
      <c r="U4" s="714"/>
      <c r="V4" s="714"/>
      <c r="W4" s="714"/>
      <c r="X4" s="714"/>
      <c r="Y4" s="714"/>
      <c r="Z4" s="715" t="s">
        <v>987</v>
      </c>
      <c r="AA4" s="715"/>
      <c r="AB4" s="715"/>
      <c r="AC4" s="715"/>
      <c r="AD4" s="715"/>
      <c r="AE4" s="715"/>
      <c r="AF4" s="715"/>
    </row>
    <row r="5" spans="1:32" ht="51.6" customHeight="1" x14ac:dyDescent="0.3">
      <c r="A5" s="401" t="s">
        <v>988</v>
      </c>
      <c r="B5" s="401" t="s">
        <v>989</v>
      </c>
      <c r="C5" s="401" t="s">
        <v>990</v>
      </c>
      <c r="D5" s="402" t="s">
        <v>991</v>
      </c>
      <c r="E5" s="402" t="s">
        <v>992</v>
      </c>
      <c r="F5" s="402" t="s">
        <v>993</v>
      </c>
      <c r="G5" s="402" t="s">
        <v>994</v>
      </c>
      <c r="H5" s="402" t="s">
        <v>995</v>
      </c>
      <c r="I5" s="402" t="s">
        <v>996</v>
      </c>
      <c r="J5" s="402" t="s">
        <v>997</v>
      </c>
      <c r="K5" s="402" t="s">
        <v>998</v>
      </c>
      <c r="L5" s="402" t="s">
        <v>999</v>
      </c>
      <c r="M5" s="402" t="s">
        <v>1000</v>
      </c>
      <c r="N5" s="368" t="s">
        <v>846</v>
      </c>
      <c r="O5" s="368" t="s">
        <v>847</v>
      </c>
      <c r="P5" s="368" t="s">
        <v>848</v>
      </c>
      <c r="Q5" s="367" t="s">
        <v>849</v>
      </c>
      <c r="R5" s="367" t="s">
        <v>850</v>
      </c>
      <c r="S5" s="367" t="s">
        <v>851</v>
      </c>
      <c r="T5" s="369" t="s">
        <v>852</v>
      </c>
      <c r="U5" s="369" t="s">
        <v>853</v>
      </c>
      <c r="V5" s="369" t="s">
        <v>854</v>
      </c>
      <c r="W5" s="370" t="s">
        <v>855</v>
      </c>
      <c r="X5" s="370" t="s">
        <v>856</v>
      </c>
      <c r="Y5" s="370" t="s">
        <v>857</v>
      </c>
      <c r="Z5" s="371" t="s">
        <v>1001</v>
      </c>
      <c r="AA5" s="371" t="s">
        <v>1002</v>
      </c>
      <c r="AB5" s="371" t="s">
        <v>1003</v>
      </c>
      <c r="AC5" s="371" t="s">
        <v>1004</v>
      </c>
      <c r="AD5" s="371" t="s">
        <v>1005</v>
      </c>
      <c r="AE5" s="371" t="s">
        <v>134</v>
      </c>
      <c r="AF5" s="371" t="s">
        <v>1006</v>
      </c>
    </row>
    <row r="6" spans="1:32" s="378" customFormat="1" ht="46.5" customHeight="1" x14ac:dyDescent="0.3">
      <c r="A6" s="372" t="s">
        <v>1007</v>
      </c>
      <c r="B6" s="373" t="s">
        <v>1008</v>
      </c>
      <c r="C6" s="374" t="str">
        <f>'[4]PLAN DE CAPACITACION 2026'!B2</f>
        <v xml:space="preserve">	Elaboración de Cartas de Control</v>
      </c>
      <c r="D6" s="365" t="str">
        <f>'[4]PLAN DE CAPACITACION 2026'!C6</f>
        <v xml:space="preserve">Subgerencia de Proyectos </v>
      </c>
      <c r="E6" s="373" t="s">
        <v>1009</v>
      </c>
      <c r="F6" s="373" t="s">
        <v>1010</v>
      </c>
      <c r="G6" s="373" t="s">
        <v>1011</v>
      </c>
      <c r="H6" s="373">
        <v>2</v>
      </c>
      <c r="I6" s="373" t="s">
        <v>1012</v>
      </c>
      <c r="J6" s="373">
        <v>5</v>
      </c>
      <c r="K6" s="375" t="s">
        <v>152</v>
      </c>
      <c r="L6" s="373" t="s">
        <v>1013</v>
      </c>
      <c r="M6" s="373" t="s">
        <v>1014</v>
      </c>
      <c r="N6" s="373"/>
      <c r="O6" s="376"/>
      <c r="P6" s="377" t="s">
        <v>154</v>
      </c>
      <c r="Q6" s="374"/>
      <c r="R6" s="374"/>
      <c r="S6" s="374"/>
      <c r="T6" s="374"/>
      <c r="U6" s="374"/>
      <c r="V6" s="374"/>
      <c r="W6" s="374"/>
      <c r="X6" s="374"/>
      <c r="Y6" s="374"/>
      <c r="Z6" s="374"/>
      <c r="AA6" s="374"/>
      <c r="AB6" s="374"/>
      <c r="AC6" s="374"/>
      <c r="AD6" s="374"/>
      <c r="AE6" s="374"/>
      <c r="AF6" s="374"/>
    </row>
    <row r="7" spans="1:32" s="378" customFormat="1" ht="81.75" customHeight="1" x14ac:dyDescent="0.3">
      <c r="A7" s="372" t="s">
        <v>1015</v>
      </c>
      <c r="B7" s="379" t="s">
        <v>1016</v>
      </c>
      <c r="C7" s="376" t="str">
        <f>'[4]PLAN DE CAPACITACION 2026'!B3</f>
        <v>Rol y responsabilidad de diseñadores, contratistas, interventores y supervisores en la ejecución de obras de acueducto y alcantarillado sanitario</v>
      </c>
      <c r="D7" s="365" t="str">
        <f>'[4]PLAN DE CAPACITACION 2026'!C7</f>
        <v xml:space="preserve">Subgerencia de Proyectos </v>
      </c>
      <c r="E7" s="373" t="s">
        <v>1017</v>
      </c>
      <c r="F7" s="373" t="s">
        <v>1018</v>
      </c>
      <c r="G7" s="373" t="s">
        <v>1019</v>
      </c>
      <c r="H7" s="373">
        <v>4</v>
      </c>
      <c r="I7" s="373" t="s">
        <v>1011</v>
      </c>
      <c r="J7" s="373">
        <v>15</v>
      </c>
      <c r="K7" s="375" t="s">
        <v>152</v>
      </c>
      <c r="L7" s="373" t="s">
        <v>1020</v>
      </c>
      <c r="M7" s="373" t="s">
        <v>1021</v>
      </c>
      <c r="N7" s="373"/>
      <c r="O7" s="376"/>
      <c r="P7" s="376"/>
      <c r="Q7" s="380" t="s">
        <v>154</v>
      </c>
      <c r="R7" s="376"/>
      <c r="S7" s="374"/>
      <c r="T7" s="374"/>
      <c r="U7" s="374"/>
      <c r="V7" s="374"/>
      <c r="W7" s="374"/>
      <c r="X7" s="374"/>
      <c r="Y7" s="374"/>
      <c r="Z7" s="374"/>
      <c r="AA7" s="374"/>
      <c r="AB7" s="374"/>
      <c r="AC7" s="374"/>
      <c r="AD7" s="374"/>
      <c r="AE7" s="374"/>
      <c r="AF7" s="374"/>
    </row>
    <row r="8" spans="1:32" s="378" customFormat="1" ht="81" customHeight="1" x14ac:dyDescent="0.3">
      <c r="A8" s="372" t="s">
        <v>1022</v>
      </c>
      <c r="B8" s="379" t="s">
        <v>1008</v>
      </c>
      <c r="C8" s="376" t="str">
        <f>'[4]PLAN DE CAPACITACION 2026'!B4</f>
        <v>Planeación Urbana Y Disponibilidades En El Marco De ESG</v>
      </c>
      <c r="D8" s="365" t="str">
        <f>'[4]PLAN DE CAPACITACION 2026'!C8</f>
        <v xml:space="preserve">Subgerencia de Proyectos </v>
      </c>
      <c r="E8" s="373" t="s">
        <v>1023</v>
      </c>
      <c r="F8" s="373" t="s">
        <v>1024</v>
      </c>
      <c r="G8" s="373" t="s">
        <v>1011</v>
      </c>
      <c r="H8" s="373">
        <v>2</v>
      </c>
      <c r="I8" s="373" t="s">
        <v>1012</v>
      </c>
      <c r="J8" s="373">
        <v>15</v>
      </c>
      <c r="K8" s="375"/>
      <c r="L8" s="373" t="s">
        <v>1025</v>
      </c>
      <c r="M8" s="373" t="s">
        <v>1014</v>
      </c>
      <c r="N8" s="373"/>
      <c r="O8" s="376"/>
      <c r="P8" s="376"/>
      <c r="Q8" s="376"/>
      <c r="R8" s="380" t="s">
        <v>154</v>
      </c>
      <c r="S8" s="374"/>
      <c r="T8" s="374"/>
      <c r="U8" s="374"/>
      <c r="V8" s="374"/>
      <c r="W8" s="374"/>
      <c r="X8" s="374"/>
      <c r="Y8" s="374"/>
      <c r="Z8" s="374"/>
      <c r="AA8" s="374"/>
      <c r="AB8" s="374"/>
      <c r="AC8" s="374"/>
      <c r="AD8" s="374"/>
      <c r="AE8" s="374"/>
      <c r="AF8" s="374"/>
    </row>
    <row r="9" spans="1:32" s="378" customFormat="1" ht="72.75" customHeight="1" x14ac:dyDescent="0.3">
      <c r="A9" s="372" t="s">
        <v>1026</v>
      </c>
      <c r="B9" s="379" t="s">
        <v>1027</v>
      </c>
      <c r="C9" s="381" t="str">
        <f>'[4]PLAN DE CAPACITACION 2026'!B5</f>
        <v>Stakeholders (interesados)</v>
      </c>
      <c r="D9" s="365" t="s">
        <v>1028</v>
      </c>
      <c r="E9" s="373" t="s">
        <v>1029</v>
      </c>
      <c r="F9" s="373" t="s">
        <v>1030</v>
      </c>
      <c r="G9" s="373" t="s">
        <v>1019</v>
      </c>
      <c r="H9" s="373">
        <v>2</v>
      </c>
      <c r="I9" s="373" t="s">
        <v>1012</v>
      </c>
      <c r="J9" s="373">
        <v>30</v>
      </c>
      <c r="K9" s="375" t="s">
        <v>152</v>
      </c>
      <c r="L9" s="373" t="s">
        <v>1031</v>
      </c>
      <c r="M9" s="373" t="s">
        <v>1021</v>
      </c>
      <c r="N9" s="373"/>
      <c r="O9" s="373"/>
      <c r="P9" s="376"/>
      <c r="Q9" s="380" t="s">
        <v>154</v>
      </c>
      <c r="R9" s="376"/>
      <c r="S9" s="374"/>
      <c r="T9" s="374"/>
      <c r="U9" s="374"/>
      <c r="V9" s="374"/>
      <c r="W9" s="374"/>
      <c r="X9" s="374"/>
      <c r="Y9" s="374"/>
      <c r="Z9" s="374"/>
      <c r="AA9" s="374"/>
      <c r="AB9" s="374"/>
      <c r="AC9" s="374"/>
      <c r="AD9" s="374"/>
      <c r="AE9" s="374"/>
      <c r="AF9" s="374"/>
    </row>
    <row r="10" spans="1:32" ht="67.5" customHeight="1" x14ac:dyDescent="0.3">
      <c r="A10" s="372" t="s">
        <v>1032</v>
      </c>
      <c r="B10" s="379" t="s">
        <v>1027</v>
      </c>
      <c r="C10" s="381" t="str">
        <f>'[4]PLAN DE CAPACITACION 2026'!B6</f>
        <v xml:space="preserve">Trabajo en equipo </v>
      </c>
      <c r="D10" s="365" t="s">
        <v>120</v>
      </c>
      <c r="E10" s="373" t="s">
        <v>1033</v>
      </c>
      <c r="F10" s="373" t="s">
        <v>1034</v>
      </c>
      <c r="G10" s="373" t="s">
        <v>1019</v>
      </c>
      <c r="H10" s="373">
        <v>2</v>
      </c>
      <c r="I10" s="373" t="s">
        <v>1012</v>
      </c>
      <c r="J10" s="373">
        <v>30</v>
      </c>
      <c r="K10" s="375" t="s">
        <v>152</v>
      </c>
      <c r="L10" s="373" t="s">
        <v>1031</v>
      </c>
      <c r="M10" s="373" t="s">
        <v>1021</v>
      </c>
      <c r="N10" s="373"/>
      <c r="O10" s="376"/>
      <c r="P10" s="376"/>
      <c r="Q10" s="365"/>
      <c r="R10" s="365"/>
      <c r="S10" s="365"/>
      <c r="T10" s="382" t="s">
        <v>154</v>
      </c>
      <c r="U10" s="365"/>
      <c r="V10" s="365"/>
      <c r="W10" s="365"/>
      <c r="X10" s="365"/>
      <c r="Y10" s="365"/>
      <c r="Z10" s="365"/>
      <c r="AA10" s="365"/>
      <c r="AB10" s="365"/>
      <c r="AC10" s="374"/>
      <c r="AD10" s="365"/>
      <c r="AE10" s="365"/>
      <c r="AF10" s="365"/>
    </row>
    <row r="11" spans="1:32" ht="48" customHeight="1" x14ac:dyDescent="0.3">
      <c r="A11" s="372" t="s">
        <v>1035</v>
      </c>
      <c r="B11" s="379" t="s">
        <v>1008</v>
      </c>
      <c r="C11" s="381" t="str">
        <f>'[4]PLAN DE CAPACITACION 2026'!B7</f>
        <v>Auditor Interno ISO/IEC 17025:2017</v>
      </c>
      <c r="D11" s="365" t="s">
        <v>1028</v>
      </c>
      <c r="E11" s="373" t="s">
        <v>1036</v>
      </c>
      <c r="F11" s="373" t="s">
        <v>1037</v>
      </c>
      <c r="G11" s="373" t="s">
        <v>1019</v>
      </c>
      <c r="H11" s="373">
        <v>40</v>
      </c>
      <c r="I11" s="373" t="s">
        <v>1012</v>
      </c>
      <c r="J11" s="373">
        <v>3</v>
      </c>
      <c r="K11" s="383">
        <v>8000000</v>
      </c>
      <c r="L11" s="373" t="s">
        <v>1038</v>
      </c>
      <c r="M11" s="373" t="s">
        <v>1014</v>
      </c>
      <c r="N11" s="373"/>
      <c r="O11" s="376"/>
      <c r="P11" s="365"/>
      <c r="Q11" s="365"/>
      <c r="R11" s="384"/>
      <c r="S11" s="365"/>
      <c r="T11" s="385"/>
      <c r="U11" s="365"/>
      <c r="V11" s="365"/>
      <c r="W11" s="386" t="s">
        <v>154</v>
      </c>
      <c r="X11" s="365"/>
      <c r="Y11" s="365"/>
      <c r="Z11" s="365"/>
      <c r="AA11" s="365"/>
      <c r="AB11" s="365"/>
      <c r="AC11" s="374"/>
      <c r="AD11" s="365"/>
      <c r="AE11" s="365"/>
      <c r="AF11" s="365"/>
    </row>
    <row r="12" spans="1:32" ht="43.5" customHeight="1" x14ac:dyDescent="0.3">
      <c r="A12" s="372" t="s">
        <v>1039</v>
      </c>
      <c r="B12" s="379" t="s">
        <v>1008</v>
      </c>
      <c r="C12" s="387" t="str">
        <f>'[4]PLAN DE CAPACITACION 2026'!B10</f>
        <v xml:space="preserve">Normas de Tránsito </v>
      </c>
      <c r="D12" s="365" t="s">
        <v>1040</v>
      </c>
      <c r="E12" s="373" t="s">
        <v>1041</v>
      </c>
      <c r="F12" s="373" t="s">
        <v>1042</v>
      </c>
      <c r="G12" s="373" t="s">
        <v>1019</v>
      </c>
      <c r="H12" s="373">
        <v>2</v>
      </c>
      <c r="I12" s="373" t="s">
        <v>1012</v>
      </c>
      <c r="J12" s="373">
        <v>30</v>
      </c>
      <c r="K12" s="375"/>
      <c r="L12" s="373" t="s">
        <v>1043</v>
      </c>
      <c r="M12" s="373" t="s">
        <v>1021</v>
      </c>
      <c r="N12" s="373"/>
      <c r="O12" s="365"/>
      <c r="P12" s="365"/>
      <c r="Q12" s="365"/>
      <c r="R12" s="365"/>
      <c r="S12" s="365"/>
      <c r="T12" s="382" t="s">
        <v>154</v>
      </c>
      <c r="U12" s="365"/>
      <c r="V12" s="365"/>
      <c r="W12" s="365"/>
      <c r="X12" s="365"/>
      <c r="Y12" s="365"/>
      <c r="Z12" s="365"/>
      <c r="AA12" s="365"/>
      <c r="AB12" s="365"/>
      <c r="AC12" s="374"/>
      <c r="AD12" s="365"/>
      <c r="AE12" s="365"/>
      <c r="AF12" s="365"/>
    </row>
    <row r="13" spans="1:32" ht="56.25" customHeight="1" x14ac:dyDescent="0.3">
      <c r="A13" s="372" t="s">
        <v>1044</v>
      </c>
      <c r="B13" s="379" t="s">
        <v>1008</v>
      </c>
      <c r="C13" s="388" t="str">
        <f>'[4]PLAN DE CAPACITACION 2026'!B11</f>
        <v>Capacitación En Manejo De Vehículo De Tracción (Volquetas)</v>
      </c>
      <c r="D13" s="365" t="s">
        <v>1040</v>
      </c>
      <c r="E13" s="373" t="s">
        <v>1045</v>
      </c>
      <c r="F13" s="373" t="s">
        <v>1046</v>
      </c>
      <c r="G13" s="373" t="s">
        <v>1019</v>
      </c>
      <c r="H13" s="373">
        <v>2</v>
      </c>
      <c r="I13" s="373" t="s">
        <v>1012</v>
      </c>
      <c r="J13" s="373">
        <v>10</v>
      </c>
      <c r="K13" s="375"/>
      <c r="L13" s="373" t="s">
        <v>1047</v>
      </c>
      <c r="M13" s="373" t="s">
        <v>1014</v>
      </c>
      <c r="N13" s="373"/>
      <c r="O13" s="365"/>
      <c r="P13" s="365"/>
      <c r="Q13" s="365"/>
      <c r="R13" s="365"/>
      <c r="S13" s="365"/>
      <c r="T13" s="365"/>
      <c r="U13" s="382" t="s">
        <v>154</v>
      </c>
      <c r="V13" s="365"/>
      <c r="W13" s="365"/>
      <c r="X13" s="365"/>
      <c r="Y13" s="365"/>
      <c r="Z13" s="365"/>
      <c r="AA13" s="365"/>
      <c r="AB13" s="365"/>
      <c r="AC13" s="374"/>
      <c r="AD13" s="365"/>
      <c r="AE13" s="365"/>
      <c r="AF13" s="365"/>
    </row>
    <row r="14" spans="1:32" ht="62.25" customHeight="1" x14ac:dyDescent="0.3">
      <c r="A14" s="372" t="s">
        <v>1048</v>
      </c>
      <c r="B14" s="379" t="s">
        <v>1008</v>
      </c>
      <c r="C14" s="388" t="str">
        <f>'[4]PLAN DE CAPACITACION 2026'!B12</f>
        <v>Procesos Y Procedimientos Internos Portafolio De Servicios</v>
      </c>
      <c r="D14" s="365" t="s">
        <v>1040</v>
      </c>
      <c r="E14" s="373" t="s">
        <v>1049</v>
      </c>
      <c r="F14" s="373" t="s">
        <v>1050</v>
      </c>
      <c r="G14" s="373" t="s">
        <v>1019</v>
      </c>
      <c r="H14" s="373">
        <v>2</v>
      </c>
      <c r="I14" s="373" t="s">
        <v>1051</v>
      </c>
      <c r="J14" s="373">
        <v>30</v>
      </c>
      <c r="K14" s="375" t="s">
        <v>152</v>
      </c>
      <c r="L14" s="373" t="s">
        <v>1052</v>
      </c>
      <c r="M14" s="373" t="s">
        <v>1021</v>
      </c>
      <c r="N14" s="373"/>
      <c r="O14" s="377" t="s">
        <v>154</v>
      </c>
      <c r="P14" s="365"/>
      <c r="Q14" s="365"/>
      <c r="R14" s="365"/>
      <c r="S14" s="380" t="s">
        <v>154</v>
      </c>
      <c r="T14" s="365"/>
      <c r="U14" s="365"/>
      <c r="V14" s="365"/>
      <c r="W14" s="365"/>
      <c r="X14" s="365"/>
      <c r="Y14" s="365"/>
      <c r="Z14" s="365"/>
      <c r="AA14" s="365"/>
      <c r="AB14" s="365"/>
      <c r="AC14" s="374"/>
      <c r="AD14" s="365"/>
      <c r="AE14" s="365"/>
      <c r="AF14" s="365"/>
    </row>
    <row r="15" spans="1:32" ht="52.5" customHeight="1" x14ac:dyDescent="0.3">
      <c r="A15" s="372" t="s">
        <v>1053</v>
      </c>
      <c r="B15" s="379" t="s">
        <v>1008</v>
      </c>
      <c r="C15" s="381" t="str">
        <f>'[4]PLAN DE CAPACITACION 2026'!B13</f>
        <v>Cátedra AGN</v>
      </c>
      <c r="D15" s="365" t="str">
        <f>'[4]PLAN DE CAPACITACION 2026'!C17</f>
        <v xml:space="preserve">Secretaria General </v>
      </c>
      <c r="E15" s="373" t="s">
        <v>1054</v>
      </c>
      <c r="F15" s="373" t="s">
        <v>1055</v>
      </c>
      <c r="G15" s="373" t="s">
        <v>1056</v>
      </c>
      <c r="H15" s="373">
        <v>2</v>
      </c>
      <c r="I15" s="373" t="s">
        <v>1012</v>
      </c>
      <c r="J15" s="373">
        <v>15</v>
      </c>
      <c r="K15" s="375" t="s">
        <v>152</v>
      </c>
      <c r="L15" s="373" t="s">
        <v>1057</v>
      </c>
      <c r="M15" s="373" t="s">
        <v>1021</v>
      </c>
      <c r="N15" s="373"/>
      <c r="O15" s="365"/>
      <c r="P15" s="377" t="s">
        <v>154</v>
      </c>
      <c r="Q15" s="385"/>
      <c r="R15" s="365"/>
      <c r="S15" s="365"/>
      <c r="T15" s="365"/>
      <c r="U15" s="365"/>
      <c r="V15" s="385"/>
      <c r="W15" s="365"/>
      <c r="X15" s="365"/>
      <c r="Y15" s="365"/>
      <c r="Z15" s="365"/>
      <c r="AA15" s="365"/>
      <c r="AB15" s="365"/>
      <c r="AC15" s="374"/>
      <c r="AD15" s="365"/>
      <c r="AE15" s="365"/>
      <c r="AF15" s="365"/>
    </row>
    <row r="16" spans="1:32" s="391" customFormat="1" ht="54" customHeight="1" x14ac:dyDescent="0.3">
      <c r="A16" s="372" t="s">
        <v>1058</v>
      </c>
      <c r="B16" s="379" t="s">
        <v>1008</v>
      </c>
      <c r="C16" s="389" t="str">
        <f>'[4]PLAN DE CAPACITACION 2026'!B14</f>
        <v>Diagnóstico Integral de Archivos</v>
      </c>
      <c r="D16" s="365" t="s">
        <v>1059</v>
      </c>
      <c r="E16" s="373" t="s">
        <v>1060</v>
      </c>
      <c r="F16" s="373" t="s">
        <v>1061</v>
      </c>
      <c r="G16" s="373" t="s">
        <v>1056</v>
      </c>
      <c r="H16" s="373">
        <v>2</v>
      </c>
      <c r="I16" s="373" t="s">
        <v>1051</v>
      </c>
      <c r="J16" s="373">
        <v>15</v>
      </c>
      <c r="K16" s="375"/>
      <c r="L16" s="373" t="s">
        <v>1062</v>
      </c>
      <c r="M16" s="373" t="s">
        <v>1021</v>
      </c>
      <c r="N16" s="373"/>
      <c r="O16" s="377" t="s">
        <v>154</v>
      </c>
      <c r="P16" s="365"/>
      <c r="Q16" s="365"/>
      <c r="R16" s="365"/>
      <c r="S16" s="365"/>
      <c r="T16" s="365"/>
      <c r="U16" s="365"/>
      <c r="V16" s="385"/>
      <c r="W16" s="365"/>
      <c r="X16" s="365"/>
      <c r="Y16" s="365"/>
      <c r="Z16" s="381"/>
      <c r="AA16" s="381"/>
      <c r="AB16" s="381"/>
      <c r="AC16" s="390"/>
      <c r="AD16" s="381"/>
      <c r="AE16" s="381"/>
      <c r="AF16" s="381"/>
    </row>
    <row r="17" spans="1:32" ht="54" customHeight="1" x14ac:dyDescent="0.3">
      <c r="A17" s="372" t="s">
        <v>1063</v>
      </c>
      <c r="B17" s="379" t="s">
        <v>1008</v>
      </c>
      <c r="C17" s="388" t="str">
        <f>'[4]PLAN DE CAPACITACION 2026'!B15</f>
        <v>Plan Institucional de Archivos (PINAR)</v>
      </c>
      <c r="D17" s="365" t="s">
        <v>1059</v>
      </c>
      <c r="E17" s="373" t="s">
        <v>1064</v>
      </c>
      <c r="F17" s="373" t="s">
        <v>1065</v>
      </c>
      <c r="G17" s="373" t="s">
        <v>1056</v>
      </c>
      <c r="H17" s="373">
        <v>2</v>
      </c>
      <c r="I17" s="373" t="s">
        <v>1012</v>
      </c>
      <c r="J17" s="373">
        <v>15</v>
      </c>
      <c r="K17" s="375"/>
      <c r="L17" s="373" t="s">
        <v>1057</v>
      </c>
      <c r="M17" s="373" t="s">
        <v>1021</v>
      </c>
      <c r="N17" s="373"/>
      <c r="O17" s="365"/>
      <c r="P17" s="365"/>
      <c r="Q17" s="365"/>
      <c r="R17" s="380" t="s">
        <v>154</v>
      </c>
      <c r="S17" s="365"/>
      <c r="T17" s="365"/>
      <c r="U17" s="365"/>
      <c r="V17" s="365"/>
      <c r="W17" s="392" t="s">
        <v>154</v>
      </c>
      <c r="X17" s="365"/>
      <c r="Y17" s="365"/>
      <c r="Z17" s="365"/>
      <c r="AA17" s="365"/>
      <c r="AB17" s="365"/>
      <c r="AC17" s="374"/>
      <c r="AD17" s="365"/>
      <c r="AE17" s="365"/>
      <c r="AF17" s="365"/>
    </row>
    <row r="18" spans="1:32" ht="54.75" customHeight="1" x14ac:dyDescent="0.3">
      <c r="A18" s="372" t="s">
        <v>1066</v>
      </c>
      <c r="B18" s="379" t="s">
        <v>1008</v>
      </c>
      <c r="C18" s="365" t="str">
        <f>'[4]PLAN DE CAPACITACION 2026'!B17</f>
        <v>Gestión Disciplinaria</v>
      </c>
      <c r="D18" s="365" t="s">
        <v>1059</v>
      </c>
      <c r="E18" s="373" t="s">
        <v>1067</v>
      </c>
      <c r="F18" s="373" t="s">
        <v>1068</v>
      </c>
      <c r="G18" s="373" t="s">
        <v>1019</v>
      </c>
      <c r="H18" s="373">
        <v>2</v>
      </c>
      <c r="I18" s="373" t="s">
        <v>1051</v>
      </c>
      <c r="J18" s="373">
        <v>30</v>
      </c>
      <c r="K18" s="375"/>
      <c r="L18" s="373" t="s">
        <v>1062</v>
      </c>
      <c r="M18" s="373" t="s">
        <v>1021</v>
      </c>
      <c r="N18" s="373"/>
      <c r="O18" s="373"/>
      <c r="P18" s="377" t="s">
        <v>154</v>
      </c>
      <c r="Q18" s="365"/>
      <c r="R18" s="365"/>
      <c r="S18" s="365"/>
      <c r="T18" s="365"/>
      <c r="U18" s="365"/>
      <c r="V18" s="365"/>
      <c r="W18" s="365"/>
      <c r="X18" s="365"/>
      <c r="Y18" s="365"/>
      <c r="Z18" s="365"/>
      <c r="AA18" s="365"/>
      <c r="AB18" s="365"/>
      <c r="AC18" s="374"/>
      <c r="AD18" s="365"/>
      <c r="AE18" s="365"/>
      <c r="AF18" s="365"/>
    </row>
    <row r="19" spans="1:32" ht="58.5" customHeight="1" x14ac:dyDescent="0.3">
      <c r="A19" s="372" t="s">
        <v>1069</v>
      </c>
      <c r="B19" s="379" t="s">
        <v>1008</v>
      </c>
      <c r="C19" s="365" t="str">
        <f>'[4]PLAN DE CAPACITACION 2026'!B18</f>
        <v>Formación  Estratégica en  análisis de Datos con Power BI para la Gestión de Servicios Públicos</v>
      </c>
      <c r="D19" s="365" t="str">
        <f>'[4]PLAN DE CAPACITACION 2026'!C22</f>
        <v xml:space="preserve">Direccion Administrativa y Financiera </v>
      </c>
      <c r="E19" s="373" t="s">
        <v>1070</v>
      </c>
      <c r="F19" s="373" t="s">
        <v>1071</v>
      </c>
      <c r="G19" s="373" t="s">
        <v>1019</v>
      </c>
      <c r="H19" s="373">
        <v>8</v>
      </c>
      <c r="I19" s="373" t="s">
        <v>1072</v>
      </c>
      <c r="J19" s="373">
        <v>15</v>
      </c>
      <c r="K19" s="375">
        <v>10000000</v>
      </c>
      <c r="L19" s="373" t="s">
        <v>1073</v>
      </c>
      <c r="M19" s="373" t="s">
        <v>1021</v>
      </c>
      <c r="N19" s="373"/>
      <c r="O19" s="365"/>
      <c r="P19" s="365"/>
      <c r="Q19" s="365"/>
      <c r="R19" s="365"/>
      <c r="S19" s="365"/>
      <c r="T19" s="365"/>
      <c r="U19" s="365"/>
      <c r="V19" s="382" t="s">
        <v>154</v>
      </c>
      <c r="W19" s="365"/>
      <c r="X19" s="365"/>
      <c r="Y19" s="365"/>
      <c r="Z19" s="365"/>
      <c r="AA19" s="365"/>
      <c r="AB19" s="365"/>
      <c r="AC19" s="374"/>
      <c r="AD19" s="365"/>
      <c r="AE19" s="365"/>
      <c r="AF19" s="365"/>
    </row>
    <row r="20" spans="1:32" ht="75.75" customHeight="1" x14ac:dyDescent="0.3">
      <c r="A20" s="372" t="s">
        <v>1074</v>
      </c>
      <c r="B20" s="379" t="s">
        <v>1008</v>
      </c>
      <c r="C20" s="365" t="str">
        <f>'[4]PLAN DE CAPACITACION 2026'!B19</f>
        <v>Normativas - MIPG</v>
      </c>
      <c r="D20" s="373" t="s">
        <v>1075</v>
      </c>
      <c r="E20" s="373" t="s">
        <v>1076</v>
      </c>
      <c r="F20" s="373" t="s">
        <v>1077</v>
      </c>
      <c r="G20" s="373" t="s">
        <v>1011</v>
      </c>
      <c r="H20" s="373">
        <v>4</v>
      </c>
      <c r="I20" s="373" t="s">
        <v>1072</v>
      </c>
      <c r="J20" s="373">
        <v>30</v>
      </c>
      <c r="K20" s="375"/>
      <c r="L20" s="373" t="s">
        <v>1078</v>
      </c>
      <c r="M20" s="373" t="s">
        <v>1021</v>
      </c>
      <c r="N20" s="373"/>
      <c r="O20" s="373"/>
      <c r="P20" s="373"/>
      <c r="Q20" s="380" t="s">
        <v>154</v>
      </c>
      <c r="R20" s="365"/>
      <c r="S20" s="365"/>
      <c r="T20" s="365"/>
      <c r="U20" s="365"/>
      <c r="V20" s="365"/>
      <c r="W20" s="365"/>
      <c r="X20" s="365"/>
      <c r="Y20" s="365"/>
      <c r="Z20" s="365"/>
      <c r="AA20" s="365"/>
      <c r="AB20" s="365"/>
      <c r="AC20" s="374"/>
      <c r="AD20" s="365"/>
      <c r="AE20" s="365"/>
      <c r="AF20" s="365"/>
    </row>
    <row r="21" spans="1:32" ht="70.5" customHeight="1" x14ac:dyDescent="0.3">
      <c r="A21" s="372" t="s">
        <v>1079</v>
      </c>
      <c r="B21" s="379" t="s">
        <v>1008</v>
      </c>
      <c r="C21" s="365" t="str">
        <f>'[4]PLAN DE CAPACITACION 2026'!B20</f>
        <v>Construcción, análisis e interpretación de indicadores</v>
      </c>
      <c r="D21" s="373" t="s">
        <v>1075</v>
      </c>
      <c r="E21" s="373" t="s">
        <v>1080</v>
      </c>
      <c r="F21" s="373" t="s">
        <v>1081</v>
      </c>
      <c r="G21" s="373" t="s">
        <v>1056</v>
      </c>
      <c r="H21" s="373">
        <v>4</v>
      </c>
      <c r="I21" s="373" t="s">
        <v>1072</v>
      </c>
      <c r="J21" s="373">
        <v>12</v>
      </c>
      <c r="K21" s="375"/>
      <c r="L21" s="373" t="s">
        <v>1082</v>
      </c>
      <c r="M21" s="373" t="s">
        <v>1021</v>
      </c>
      <c r="N21" s="373"/>
      <c r="O21" s="365"/>
      <c r="P21" s="365"/>
      <c r="Q21" s="365"/>
      <c r="R21" s="380" t="s">
        <v>154</v>
      </c>
      <c r="S21" s="365"/>
      <c r="T21" s="365"/>
      <c r="U21" s="365"/>
      <c r="V21" s="365"/>
      <c r="W21" s="365"/>
      <c r="X21" s="365"/>
      <c r="Y21" s="365"/>
      <c r="Z21" s="365"/>
      <c r="AA21" s="365"/>
      <c r="AB21" s="365"/>
      <c r="AC21" s="374"/>
      <c r="AD21" s="365"/>
      <c r="AE21" s="365"/>
      <c r="AF21" s="365"/>
    </row>
    <row r="22" spans="1:32" s="393" customFormat="1" ht="105.75" customHeight="1" x14ac:dyDescent="0.3">
      <c r="A22" s="372" t="s">
        <v>1083</v>
      </c>
      <c r="B22" s="379" t="s">
        <v>1016</v>
      </c>
      <c r="C22" s="365" t="str">
        <f>'[4]PLAN DE CAPACITACION 2026'!B21</f>
        <v>Planes de Mejoramiento Estratégico para el Cumplimiento Efectivo del MIPG y Optimización de Resultados FURAG 2025 - 2026 . Diseño, Articulación y Seguimiento de Planes de Acción Basados en el IDI y el Enfoque de Líneas de Defensa.</v>
      </c>
      <c r="D22" s="373" t="s">
        <v>1075</v>
      </c>
      <c r="E22" s="373" t="s">
        <v>1084</v>
      </c>
      <c r="F22" s="373" t="s">
        <v>1085</v>
      </c>
      <c r="G22" s="373" t="s">
        <v>1011</v>
      </c>
      <c r="H22" s="373">
        <v>4</v>
      </c>
      <c r="I22" s="373" t="s">
        <v>1072</v>
      </c>
      <c r="J22" s="373">
        <v>12</v>
      </c>
      <c r="K22" s="375"/>
      <c r="L22" s="373" t="s">
        <v>1078</v>
      </c>
      <c r="M22" s="373" t="s">
        <v>1021</v>
      </c>
      <c r="N22" s="373"/>
      <c r="O22" s="365"/>
      <c r="P22" s="365"/>
      <c r="Q22" s="365"/>
      <c r="R22" s="373"/>
      <c r="S22" s="380" t="s">
        <v>154</v>
      </c>
      <c r="T22" s="365"/>
      <c r="U22" s="365"/>
      <c r="V22" s="365"/>
      <c r="W22" s="365"/>
      <c r="X22" s="365"/>
      <c r="Y22" s="365"/>
      <c r="Z22" s="373"/>
      <c r="AA22" s="373"/>
      <c r="AB22" s="373"/>
      <c r="AC22" s="374"/>
      <c r="AD22" s="373"/>
      <c r="AE22" s="373"/>
      <c r="AF22" s="373"/>
    </row>
    <row r="23" spans="1:32" s="393" customFormat="1" ht="64.5" customHeight="1" x14ac:dyDescent="0.3">
      <c r="A23" s="372" t="s">
        <v>1086</v>
      </c>
      <c r="B23" s="379" t="s">
        <v>1008</v>
      </c>
      <c r="C23" s="365" t="str">
        <f>'[4]PLAN DE CAPACITACION 2026'!B22</f>
        <v>Implementación De La Ruta Del Modelo Integrado De Planeación Y Gestión (MIPG)</v>
      </c>
      <c r="D23" s="373" t="s">
        <v>1075</v>
      </c>
      <c r="E23" s="373" t="s">
        <v>1087</v>
      </c>
      <c r="F23" s="373" t="s">
        <v>1088</v>
      </c>
      <c r="G23" s="373" t="s">
        <v>1019</v>
      </c>
      <c r="H23" s="373">
        <v>4</v>
      </c>
      <c r="I23" s="373" t="s">
        <v>1051</v>
      </c>
      <c r="J23" s="373">
        <v>30</v>
      </c>
      <c r="K23" s="375"/>
      <c r="L23" s="373" t="s">
        <v>1089</v>
      </c>
      <c r="M23" s="373" t="s">
        <v>1021</v>
      </c>
      <c r="N23" s="373"/>
      <c r="O23" s="365"/>
      <c r="P23" s="377" t="s">
        <v>154</v>
      </c>
      <c r="Q23" s="365"/>
      <c r="R23" s="365"/>
      <c r="S23" s="380" t="s">
        <v>154</v>
      </c>
      <c r="T23" s="365"/>
      <c r="U23" s="365"/>
      <c r="V23" s="365"/>
      <c r="W23" s="365"/>
      <c r="X23" s="365"/>
      <c r="Y23" s="365"/>
      <c r="Z23" s="373"/>
      <c r="AA23" s="373"/>
      <c r="AB23" s="373"/>
      <c r="AC23" s="374"/>
      <c r="AD23" s="373"/>
      <c r="AE23" s="373"/>
      <c r="AF23" s="373"/>
    </row>
    <row r="24" spans="1:32" s="393" customFormat="1" ht="63.75" customHeight="1" x14ac:dyDescent="0.3">
      <c r="A24" s="372" t="s">
        <v>1090</v>
      </c>
      <c r="B24" s="379" t="s">
        <v>1008</v>
      </c>
      <c r="C24" s="365" t="str">
        <f>'[4]PLAN DE CAPACITACION 2026'!B23</f>
        <v>Capacitación en gestión documental</v>
      </c>
      <c r="D24" s="373" t="s">
        <v>1091</v>
      </c>
      <c r="E24" s="373" t="s">
        <v>1092</v>
      </c>
      <c r="F24" s="373" t="s">
        <v>1093</v>
      </c>
      <c r="G24" s="373" t="s">
        <v>1019</v>
      </c>
      <c r="H24" s="373">
        <v>2</v>
      </c>
      <c r="I24" s="373" t="s">
        <v>1051</v>
      </c>
      <c r="J24" s="373">
        <v>30</v>
      </c>
      <c r="K24" s="375"/>
      <c r="L24" s="373" t="s">
        <v>1094</v>
      </c>
      <c r="M24" s="373" t="s">
        <v>1021</v>
      </c>
      <c r="N24" s="373"/>
      <c r="O24" s="377" t="s">
        <v>154</v>
      </c>
      <c r="P24" s="365"/>
      <c r="Q24" s="365"/>
      <c r="R24" s="365"/>
      <c r="S24" s="365"/>
      <c r="T24" s="365"/>
      <c r="U24" s="382" t="s">
        <v>154</v>
      </c>
      <c r="V24" s="365"/>
      <c r="W24" s="365"/>
      <c r="X24" s="365"/>
      <c r="Y24" s="365"/>
      <c r="Z24" s="373"/>
      <c r="AA24" s="373"/>
      <c r="AB24" s="373"/>
      <c r="AC24" s="374"/>
      <c r="AD24" s="373"/>
      <c r="AE24" s="373"/>
      <c r="AF24" s="373"/>
    </row>
    <row r="25" spans="1:32" s="393" customFormat="1" ht="66.75" customHeight="1" x14ac:dyDescent="0.3">
      <c r="A25" s="372" t="s">
        <v>1095</v>
      </c>
      <c r="B25" s="379" t="s">
        <v>1016</v>
      </c>
      <c r="C25" s="365" t="str">
        <f>'[4]PLAN DE CAPACITACION 2026'!B24</f>
        <v>Procesos de la Dirección Financiera</v>
      </c>
      <c r="D25" s="373" t="s">
        <v>1091</v>
      </c>
      <c r="E25" s="373" t="s">
        <v>1096</v>
      </c>
      <c r="F25" s="373" t="s">
        <v>1097</v>
      </c>
      <c r="G25" s="373" t="s">
        <v>1019</v>
      </c>
      <c r="H25" s="373">
        <v>2</v>
      </c>
      <c r="I25" s="373" t="s">
        <v>1051</v>
      </c>
      <c r="J25" s="373">
        <v>30</v>
      </c>
      <c r="K25" s="375"/>
      <c r="L25" s="373" t="s">
        <v>1091</v>
      </c>
      <c r="M25" s="373" t="s">
        <v>1021</v>
      </c>
      <c r="N25" s="373"/>
      <c r="O25" s="365"/>
      <c r="P25" s="365"/>
      <c r="Q25" s="365"/>
      <c r="R25" s="380" t="s">
        <v>154</v>
      </c>
      <c r="S25" s="365"/>
      <c r="T25" s="365"/>
      <c r="U25" s="365"/>
      <c r="V25" s="382" t="s">
        <v>154</v>
      </c>
      <c r="W25" s="365"/>
      <c r="X25" s="365"/>
      <c r="Y25" s="365"/>
      <c r="Z25" s="373"/>
      <c r="AA25" s="373"/>
      <c r="AB25" s="373"/>
      <c r="AC25" s="374"/>
      <c r="AD25" s="373"/>
      <c r="AE25" s="373"/>
      <c r="AF25" s="373"/>
    </row>
    <row r="26" spans="1:32" s="393" customFormat="1" ht="65.25" customHeight="1" x14ac:dyDescent="0.3">
      <c r="A26" s="372" t="s">
        <v>1098</v>
      </c>
      <c r="B26" s="379" t="s">
        <v>1099</v>
      </c>
      <c r="C26" s="365" t="str">
        <f>'[4]PLAN DE CAPACITACION 2026'!B25</f>
        <v>Normas ITA</v>
      </c>
      <c r="D26" s="373" t="s">
        <v>126</v>
      </c>
      <c r="E26" s="373" t="s">
        <v>1100</v>
      </c>
      <c r="F26" s="373" t="s">
        <v>1101</v>
      </c>
      <c r="G26" s="373" t="s">
        <v>1056</v>
      </c>
      <c r="H26" s="373">
        <v>4</v>
      </c>
      <c r="I26" s="373" t="s">
        <v>1072</v>
      </c>
      <c r="J26" s="373">
        <v>4</v>
      </c>
      <c r="K26" s="375"/>
      <c r="L26" s="373" t="s">
        <v>1078</v>
      </c>
      <c r="M26" s="373" t="s">
        <v>1014</v>
      </c>
      <c r="N26" s="373"/>
      <c r="O26" s="365"/>
      <c r="P26" s="365"/>
      <c r="Q26" s="365"/>
      <c r="R26" s="365"/>
      <c r="S26" s="380" t="s">
        <v>154</v>
      </c>
      <c r="T26" s="365"/>
      <c r="U26" s="365"/>
      <c r="V26" s="365"/>
      <c r="W26" s="365"/>
      <c r="X26" s="392" t="s">
        <v>154</v>
      </c>
      <c r="Y26" s="365"/>
      <c r="Z26" s="373"/>
      <c r="AA26" s="373"/>
      <c r="AB26" s="373"/>
      <c r="AC26" s="374"/>
      <c r="AD26" s="373"/>
      <c r="AE26" s="373"/>
      <c r="AF26" s="373"/>
    </row>
    <row r="27" spans="1:32" s="393" customFormat="1" ht="59.25" customHeight="1" x14ac:dyDescent="0.3">
      <c r="A27" s="372" t="s">
        <v>1102</v>
      </c>
      <c r="B27" s="379" t="s">
        <v>1099</v>
      </c>
      <c r="C27" s="365" t="str">
        <f>'[4]PLAN DE CAPACITACION 2026'!B26</f>
        <v>Seguridad Informática</v>
      </c>
      <c r="D27" s="373" t="s">
        <v>126</v>
      </c>
      <c r="E27" s="373" t="s">
        <v>1103</v>
      </c>
      <c r="F27" s="373" t="s">
        <v>1104</v>
      </c>
      <c r="G27" s="373" t="s">
        <v>1056</v>
      </c>
      <c r="H27" s="373">
        <v>2</v>
      </c>
      <c r="I27" s="373" t="s">
        <v>1012</v>
      </c>
      <c r="J27" s="373">
        <v>4</v>
      </c>
      <c r="K27" s="375"/>
      <c r="L27" s="373" t="s">
        <v>1105</v>
      </c>
      <c r="M27" s="373" t="s">
        <v>1014</v>
      </c>
      <c r="N27" s="373"/>
      <c r="O27" s="365"/>
      <c r="P27" s="365"/>
      <c r="Q27" s="365"/>
      <c r="R27" s="365"/>
      <c r="S27" s="365"/>
      <c r="T27" s="382" t="s">
        <v>154</v>
      </c>
      <c r="U27" s="365"/>
      <c r="V27" s="365"/>
      <c r="W27" s="392" t="s">
        <v>154</v>
      </c>
      <c r="X27" s="365"/>
      <c r="Y27" s="365"/>
      <c r="Z27" s="373"/>
      <c r="AA27" s="373"/>
      <c r="AB27" s="373"/>
      <c r="AC27" s="374"/>
      <c r="AD27" s="373"/>
      <c r="AE27" s="373"/>
      <c r="AF27" s="373"/>
    </row>
    <row r="28" spans="1:32" s="393" customFormat="1" ht="59.25" customHeight="1" x14ac:dyDescent="0.3">
      <c r="A28" s="372" t="s">
        <v>1106</v>
      </c>
      <c r="B28" s="379" t="s">
        <v>1099</v>
      </c>
      <c r="C28" s="365" t="str">
        <f>'[4]PLAN DE CAPACITACION 2026'!B27</f>
        <v>Formacion En Redes Y Comunicaciones</v>
      </c>
      <c r="D28" s="373" t="s">
        <v>126</v>
      </c>
      <c r="E28" s="365" t="s">
        <v>1107</v>
      </c>
      <c r="F28" s="365" t="s">
        <v>1108</v>
      </c>
      <c r="G28" s="365" t="s">
        <v>1019</v>
      </c>
      <c r="H28" s="365">
        <v>4</v>
      </c>
      <c r="I28" s="365" t="s">
        <v>1012</v>
      </c>
      <c r="J28" s="365">
        <v>4</v>
      </c>
      <c r="K28" s="394">
        <v>3000000</v>
      </c>
      <c r="L28" s="365" t="s">
        <v>1109</v>
      </c>
      <c r="M28" s="365" t="s">
        <v>1014</v>
      </c>
      <c r="N28" s="365"/>
      <c r="O28" s="365"/>
      <c r="P28" s="365"/>
      <c r="Q28" s="365"/>
      <c r="R28" s="365"/>
      <c r="S28" s="365"/>
      <c r="T28" s="365"/>
      <c r="U28" s="365"/>
      <c r="V28" s="365"/>
      <c r="W28" s="392" t="s">
        <v>154</v>
      </c>
      <c r="X28" s="365"/>
      <c r="Y28" s="365"/>
      <c r="Z28" s="373"/>
      <c r="AA28" s="373"/>
      <c r="AB28" s="373"/>
      <c r="AC28" s="374"/>
      <c r="AD28" s="373"/>
      <c r="AE28" s="373"/>
      <c r="AF28" s="373"/>
    </row>
    <row r="29" spans="1:32" s="393" customFormat="1" ht="51.75" customHeight="1" x14ac:dyDescent="0.3">
      <c r="A29" s="372" t="s">
        <v>1110</v>
      </c>
      <c r="B29" s="379" t="s">
        <v>1016</v>
      </c>
      <c r="C29" s="365" t="str">
        <f>'[4]PLAN DE CAPACITACION 2026'!B28</f>
        <v>Capacitacion Contratación En Régimen Especial</v>
      </c>
      <c r="D29" s="373" t="s">
        <v>1111</v>
      </c>
      <c r="E29" s="373" t="s">
        <v>1112</v>
      </c>
      <c r="F29" s="373" t="s">
        <v>1113</v>
      </c>
      <c r="G29" s="373" t="s">
        <v>1019</v>
      </c>
      <c r="H29" s="373">
        <v>4</v>
      </c>
      <c r="I29" s="373" t="s">
        <v>1012</v>
      </c>
      <c r="J29" s="373">
        <v>5</v>
      </c>
      <c r="K29" s="375"/>
      <c r="L29" s="373" t="s">
        <v>1114</v>
      </c>
      <c r="M29" s="373" t="s">
        <v>1014</v>
      </c>
      <c r="N29" s="373"/>
      <c r="O29" s="365"/>
      <c r="P29" s="365"/>
      <c r="Q29" s="365"/>
      <c r="R29" s="380" t="s">
        <v>154</v>
      </c>
      <c r="S29" s="365"/>
      <c r="T29" s="365"/>
      <c r="U29" s="365"/>
      <c r="V29" s="365"/>
      <c r="W29" s="365"/>
      <c r="X29" s="365"/>
      <c r="Y29" s="365"/>
      <c r="Z29" s="373"/>
      <c r="AA29" s="373"/>
      <c r="AB29" s="373"/>
      <c r="AC29" s="374"/>
      <c r="AD29" s="373"/>
      <c r="AE29" s="373"/>
      <c r="AF29" s="373"/>
    </row>
    <row r="30" spans="1:32" s="393" customFormat="1" ht="55.5" customHeight="1" x14ac:dyDescent="0.3">
      <c r="A30" s="372" t="s">
        <v>1115</v>
      </c>
      <c r="B30" s="379" t="s">
        <v>1016</v>
      </c>
      <c r="C30" s="365" t="str">
        <f>'[4]PLAN DE CAPACITACION 2026'!B29</f>
        <v>Procesos Prácticos De La Plataforma SECOP II</v>
      </c>
      <c r="D30" s="373" t="s">
        <v>1111</v>
      </c>
      <c r="E30" s="373" t="s">
        <v>1116</v>
      </c>
      <c r="F30" s="373" t="s">
        <v>1117</v>
      </c>
      <c r="G30" s="373" t="s">
        <v>1056</v>
      </c>
      <c r="H30" s="373">
        <v>4</v>
      </c>
      <c r="I30" s="373" t="s">
        <v>1012</v>
      </c>
      <c r="J30" s="373">
        <v>15</v>
      </c>
      <c r="K30" s="375"/>
      <c r="L30" s="373" t="s">
        <v>1118</v>
      </c>
      <c r="M30" s="373" t="s">
        <v>1021</v>
      </c>
      <c r="N30" s="373"/>
      <c r="O30" s="365"/>
      <c r="P30" s="365"/>
      <c r="Q30" s="365"/>
      <c r="R30" s="365"/>
      <c r="S30" s="365"/>
      <c r="T30" s="365"/>
      <c r="U30" s="365"/>
      <c r="V30" s="382" t="s">
        <v>154</v>
      </c>
      <c r="W30" s="365"/>
      <c r="X30" s="365"/>
      <c r="Y30" s="365"/>
      <c r="Z30" s="373"/>
      <c r="AA30" s="373"/>
      <c r="AB30" s="373"/>
      <c r="AC30" s="374"/>
      <c r="AD30" s="373"/>
      <c r="AE30" s="373"/>
      <c r="AF30" s="373"/>
    </row>
    <row r="31" spans="1:32" s="393" customFormat="1" ht="56.25" customHeight="1" x14ac:dyDescent="0.3">
      <c r="A31" s="372" t="s">
        <v>1119</v>
      </c>
      <c r="B31" s="379" t="s">
        <v>1027</v>
      </c>
      <c r="C31" s="365" t="str">
        <f>'[4]PLAN DE CAPACITACION 2026'!B31</f>
        <v xml:space="preserve">	Gestion de crisis y reputacion corporativa</v>
      </c>
      <c r="D31" s="373" t="s">
        <v>1111</v>
      </c>
      <c r="E31" s="373" t="s">
        <v>1120</v>
      </c>
      <c r="F31" s="373" t="s">
        <v>1121</v>
      </c>
      <c r="G31" s="373" t="s">
        <v>1019</v>
      </c>
      <c r="H31" s="373">
        <v>8</v>
      </c>
      <c r="I31" s="373" t="s">
        <v>1072</v>
      </c>
      <c r="J31" s="373">
        <v>10</v>
      </c>
      <c r="K31" s="375">
        <v>25000000</v>
      </c>
      <c r="L31" s="373" t="s">
        <v>1122</v>
      </c>
      <c r="M31" s="373" t="s">
        <v>1021</v>
      </c>
      <c r="N31" s="373"/>
      <c r="O31" s="365"/>
      <c r="P31" s="365"/>
      <c r="Q31" s="365"/>
      <c r="R31" s="365"/>
      <c r="S31" s="365"/>
      <c r="T31" s="373"/>
      <c r="U31" s="382" t="s">
        <v>154</v>
      </c>
      <c r="V31" s="365"/>
      <c r="W31" s="365"/>
      <c r="X31" s="365"/>
      <c r="Y31" s="365"/>
      <c r="Z31" s="373"/>
      <c r="AA31" s="373"/>
      <c r="AB31" s="373"/>
      <c r="AC31" s="374"/>
      <c r="AD31" s="373"/>
      <c r="AE31" s="373"/>
      <c r="AF31" s="373"/>
    </row>
    <row r="32" spans="1:32" s="393" customFormat="1" ht="65.25" customHeight="1" x14ac:dyDescent="0.3">
      <c r="A32" s="372" t="s">
        <v>1123</v>
      </c>
      <c r="B32" s="379" t="s">
        <v>1016</v>
      </c>
      <c r="C32" s="365" t="str">
        <f>'[4]PLAN DE CAPACITACION 2026'!B33</f>
        <v>Comunicación interna y cultura organizacional</v>
      </c>
      <c r="D32" s="373" t="s">
        <v>1124</v>
      </c>
      <c r="E32" s="373" t="s">
        <v>1125</v>
      </c>
      <c r="F32" s="373" t="s">
        <v>1126</v>
      </c>
      <c r="G32" s="373" t="s">
        <v>1019</v>
      </c>
      <c r="H32" s="373">
        <v>2</v>
      </c>
      <c r="I32" s="373" t="s">
        <v>1051</v>
      </c>
      <c r="J32" s="373">
        <v>30</v>
      </c>
      <c r="K32" s="375"/>
      <c r="L32" s="373" t="s">
        <v>1127</v>
      </c>
      <c r="M32" s="373" t="s">
        <v>1021</v>
      </c>
      <c r="N32" s="373"/>
      <c r="O32" s="377" t="s">
        <v>154</v>
      </c>
      <c r="P32" s="365"/>
      <c r="Q32" s="365"/>
      <c r="R32" s="365"/>
      <c r="S32" s="365"/>
      <c r="T32" s="365"/>
      <c r="U32" s="365"/>
      <c r="V32" s="365"/>
      <c r="W32" s="365"/>
      <c r="X32" s="365"/>
      <c r="Y32" s="365"/>
      <c r="Z32" s="373"/>
      <c r="AA32" s="373"/>
      <c r="AB32" s="373"/>
      <c r="AC32" s="374"/>
      <c r="AD32" s="373"/>
      <c r="AE32" s="373"/>
      <c r="AF32" s="373"/>
    </row>
    <row r="33" spans="1:32" ht="63.75" customHeight="1" x14ac:dyDescent="0.3">
      <c r="A33" s="395" t="s">
        <v>1128</v>
      </c>
      <c r="B33" s="365" t="s">
        <v>1008</v>
      </c>
      <c r="C33" s="365" t="str">
        <f>'[4]PLAN DE CAPACITACION 2026'!B34</f>
        <v xml:space="preserve">Diplomado en tecnologia de drones : certificacion piloto de drones </v>
      </c>
      <c r="D33" s="365" t="s">
        <v>1124</v>
      </c>
      <c r="E33" s="365" t="s">
        <v>1129</v>
      </c>
      <c r="F33" s="365" t="s">
        <v>1130</v>
      </c>
      <c r="G33" s="365" t="s">
        <v>1019</v>
      </c>
      <c r="H33" s="365">
        <v>4</v>
      </c>
      <c r="I33" s="365" t="s">
        <v>1072</v>
      </c>
      <c r="J33" s="365">
        <v>15</v>
      </c>
      <c r="K33" s="394">
        <v>11000000</v>
      </c>
      <c r="L33" s="365" t="s">
        <v>1131</v>
      </c>
      <c r="M33" s="365" t="s">
        <v>1014</v>
      </c>
      <c r="N33" s="365"/>
      <c r="O33" s="365"/>
      <c r="P33" s="365"/>
      <c r="Q33" s="365"/>
      <c r="R33" s="365"/>
      <c r="S33" s="365"/>
      <c r="T33" s="365"/>
      <c r="U33" s="365"/>
      <c r="V33" s="365" t="s">
        <v>154</v>
      </c>
      <c r="W33" s="365"/>
      <c r="X33" s="365"/>
      <c r="Y33" s="365"/>
      <c r="Z33" s="365"/>
      <c r="AA33" s="365"/>
      <c r="AB33" s="365"/>
      <c r="AC33" s="376"/>
      <c r="AD33" s="365"/>
      <c r="AE33" s="365"/>
      <c r="AF33" s="365"/>
    </row>
    <row r="34" spans="1:32" s="393" customFormat="1" ht="65.25" customHeight="1" x14ac:dyDescent="0.3">
      <c r="A34" s="372" t="s">
        <v>1132</v>
      </c>
      <c r="B34" s="379" t="s">
        <v>1008</v>
      </c>
      <c r="C34" s="365" t="str">
        <f>'[4]PLAN DE CAPACITACION 2026'!B35</f>
        <v>manejo a los equipos de protección de todos los elementos internos de un CCM (interruptores, térmicos, DPS, contactores, electrónicas de nivel, vigilantes de tensión, relevos, breiker diferenciales, etc)</v>
      </c>
      <c r="D34" s="373" t="s">
        <v>1133</v>
      </c>
      <c r="E34" s="373" t="s">
        <v>1134</v>
      </c>
      <c r="F34" s="373" t="s">
        <v>1130</v>
      </c>
      <c r="G34" s="373" t="s">
        <v>1019</v>
      </c>
      <c r="H34" s="373">
        <v>2</v>
      </c>
      <c r="I34" s="373" t="s">
        <v>1051</v>
      </c>
      <c r="J34" s="373">
        <v>15</v>
      </c>
      <c r="K34" s="375"/>
      <c r="L34" s="373" t="s">
        <v>1135</v>
      </c>
      <c r="M34" s="373" t="s">
        <v>1014</v>
      </c>
      <c r="N34" s="373"/>
      <c r="O34" s="365"/>
      <c r="P34" s="365"/>
      <c r="Q34" s="365"/>
      <c r="R34" s="365"/>
      <c r="S34" s="365"/>
      <c r="T34" s="365"/>
      <c r="U34" s="365"/>
      <c r="V34" s="365"/>
      <c r="W34" s="365"/>
      <c r="X34" s="392" t="s">
        <v>154</v>
      </c>
      <c r="Y34" s="365"/>
      <c r="Z34" s="373"/>
      <c r="AA34" s="373"/>
      <c r="AB34" s="373"/>
      <c r="AC34" s="374"/>
      <c r="AD34" s="373"/>
      <c r="AE34" s="373"/>
      <c r="AF34" s="373"/>
    </row>
    <row r="35" spans="1:32" s="393" customFormat="1" ht="59.25" customHeight="1" x14ac:dyDescent="0.3">
      <c r="A35" s="372" t="s">
        <v>1136</v>
      </c>
      <c r="B35" s="379" t="s">
        <v>1008</v>
      </c>
      <c r="C35" s="365" t="str">
        <f>'[4]PLAN DE CAPACITACION 2026'!B36</f>
        <v>Lubricación para equipos en movimiento</v>
      </c>
      <c r="D35" s="373" t="s">
        <v>1133</v>
      </c>
      <c r="E35" s="373" t="s">
        <v>1137</v>
      </c>
      <c r="F35" s="373" t="s">
        <v>1130</v>
      </c>
      <c r="G35" s="373" t="s">
        <v>1019</v>
      </c>
      <c r="H35" s="373">
        <v>2</v>
      </c>
      <c r="I35" s="373" t="s">
        <v>1051</v>
      </c>
      <c r="J35" s="373">
        <v>15</v>
      </c>
      <c r="K35" s="375"/>
      <c r="L35" s="373" t="s">
        <v>1133</v>
      </c>
      <c r="M35" s="373" t="s">
        <v>1014</v>
      </c>
      <c r="N35" s="373"/>
      <c r="O35" s="365"/>
      <c r="P35" s="365"/>
      <c r="Q35" s="365"/>
      <c r="R35" s="365"/>
      <c r="S35" s="365"/>
      <c r="T35" s="365"/>
      <c r="U35" s="373"/>
      <c r="V35" s="382" t="s">
        <v>154</v>
      </c>
      <c r="W35" s="365"/>
      <c r="X35" s="365"/>
      <c r="Y35" s="365"/>
      <c r="Z35" s="373"/>
      <c r="AA35" s="373"/>
      <c r="AB35" s="373"/>
      <c r="AC35" s="374"/>
      <c r="AD35" s="373"/>
      <c r="AE35" s="373"/>
      <c r="AF35" s="373"/>
    </row>
    <row r="36" spans="1:32" s="393" customFormat="1" ht="69" customHeight="1" x14ac:dyDescent="0.3">
      <c r="A36" s="372" t="s">
        <v>1138</v>
      </c>
      <c r="B36" s="379" t="s">
        <v>1139</v>
      </c>
      <c r="C36" s="373" t="s">
        <v>1140</v>
      </c>
      <c r="D36" s="373" t="s">
        <v>1133</v>
      </c>
      <c r="E36" s="373" t="s">
        <v>1137</v>
      </c>
      <c r="F36" s="373" t="s">
        <v>1130</v>
      </c>
      <c r="G36" s="373" t="s">
        <v>1019</v>
      </c>
      <c r="H36" s="373">
        <v>2</v>
      </c>
      <c r="I36" s="373" t="s">
        <v>1051</v>
      </c>
      <c r="J36" s="373">
        <v>15</v>
      </c>
      <c r="K36" s="375"/>
      <c r="L36" s="373" t="s">
        <v>1141</v>
      </c>
      <c r="M36" s="373" t="s">
        <v>1014</v>
      </c>
      <c r="N36" s="373"/>
      <c r="O36" s="373"/>
      <c r="P36" s="365"/>
      <c r="Q36" s="365"/>
      <c r="R36" s="365"/>
      <c r="S36" s="365"/>
      <c r="T36" s="365"/>
      <c r="U36" s="365"/>
      <c r="V36" s="365"/>
      <c r="W36" s="392" t="s">
        <v>154</v>
      </c>
      <c r="X36" s="365"/>
      <c r="Y36" s="365"/>
      <c r="Z36" s="373"/>
      <c r="AA36" s="373"/>
      <c r="AB36" s="373"/>
      <c r="AC36" s="374"/>
      <c r="AD36" s="373"/>
      <c r="AE36" s="373"/>
      <c r="AF36" s="373"/>
    </row>
    <row r="37" spans="1:32" ht="41.25" customHeight="1" x14ac:dyDescent="0.3">
      <c r="A37" s="372" t="s">
        <v>1142</v>
      </c>
      <c r="B37" s="379" t="s">
        <v>1143</v>
      </c>
      <c r="C37" s="373" t="s">
        <v>1144</v>
      </c>
      <c r="D37" s="373" t="s">
        <v>1145</v>
      </c>
      <c r="E37" s="373" t="s">
        <v>1146</v>
      </c>
      <c r="F37" s="373" t="s">
        <v>1147</v>
      </c>
      <c r="G37" s="373" t="s">
        <v>1019</v>
      </c>
      <c r="H37" s="373">
        <v>2</v>
      </c>
      <c r="I37" s="373" t="s">
        <v>1072</v>
      </c>
      <c r="J37" s="373">
        <v>20</v>
      </c>
      <c r="K37" s="375"/>
      <c r="L37" s="373" t="s">
        <v>1031</v>
      </c>
      <c r="M37" s="373" t="s">
        <v>1148</v>
      </c>
      <c r="N37" s="373"/>
      <c r="O37" s="365"/>
      <c r="P37" s="365"/>
      <c r="Q37" s="365"/>
      <c r="R37" s="365"/>
      <c r="S37" s="365"/>
      <c r="T37" s="365"/>
      <c r="U37" s="382" t="s">
        <v>154</v>
      </c>
      <c r="V37" s="365"/>
      <c r="W37" s="365"/>
      <c r="X37" s="365"/>
      <c r="Y37" s="365"/>
      <c r="Z37" s="365"/>
      <c r="AA37" s="365"/>
      <c r="AB37" s="365"/>
      <c r="AC37" s="376"/>
      <c r="AD37" s="365"/>
      <c r="AE37" s="365"/>
      <c r="AF37" s="365"/>
    </row>
    <row r="38" spans="1:32" s="393" customFormat="1" ht="57.75" customHeight="1" x14ac:dyDescent="0.3">
      <c r="A38" s="372" t="s">
        <v>1149</v>
      </c>
      <c r="B38" s="379" t="s">
        <v>1008</v>
      </c>
      <c r="C38" s="373" t="s">
        <v>1150</v>
      </c>
      <c r="D38" s="373" t="s">
        <v>1151</v>
      </c>
      <c r="E38" s="373" t="s">
        <v>1152</v>
      </c>
      <c r="F38" s="373" t="s">
        <v>1153</v>
      </c>
      <c r="G38" s="373" t="s">
        <v>1019</v>
      </c>
      <c r="H38" s="373">
        <v>20</v>
      </c>
      <c r="I38" s="373" t="s">
        <v>1072</v>
      </c>
      <c r="J38" s="373">
        <v>25</v>
      </c>
      <c r="K38" s="375"/>
      <c r="L38" s="373" t="s">
        <v>1154</v>
      </c>
      <c r="M38" s="373" t="s">
        <v>1014</v>
      </c>
      <c r="N38" s="373"/>
      <c r="O38" s="365"/>
      <c r="P38" s="365"/>
      <c r="Q38" s="373"/>
      <c r="R38" s="380" t="s">
        <v>154</v>
      </c>
      <c r="S38" s="365"/>
      <c r="T38" s="365"/>
      <c r="U38" s="365"/>
      <c r="V38" s="365"/>
      <c r="W38" s="365"/>
      <c r="X38" s="365"/>
      <c r="Y38" s="365"/>
      <c r="Z38" s="373"/>
      <c r="AA38" s="373"/>
      <c r="AB38" s="373"/>
      <c r="AC38" s="374"/>
      <c r="AD38" s="373"/>
      <c r="AE38" s="373"/>
      <c r="AF38" s="373"/>
    </row>
    <row r="39" spans="1:32" s="393" customFormat="1" ht="41.25" customHeight="1" x14ac:dyDescent="0.3">
      <c r="A39" s="372" t="s">
        <v>1155</v>
      </c>
      <c r="B39" s="379" t="s">
        <v>1139</v>
      </c>
      <c r="C39" s="373" t="s">
        <v>1156</v>
      </c>
      <c r="D39" s="373" t="s">
        <v>1145</v>
      </c>
      <c r="E39" s="373" t="s">
        <v>1156</v>
      </c>
      <c r="F39" s="373" t="s">
        <v>1147</v>
      </c>
      <c r="G39" s="373" t="s">
        <v>1019</v>
      </c>
      <c r="H39" s="373">
        <v>40</v>
      </c>
      <c r="I39" s="373" t="s">
        <v>1072</v>
      </c>
      <c r="J39" s="373">
        <v>15</v>
      </c>
      <c r="K39" s="375"/>
      <c r="L39" s="373" t="s">
        <v>1157</v>
      </c>
      <c r="M39" s="373" t="s">
        <v>1014</v>
      </c>
      <c r="N39" s="373"/>
      <c r="O39" s="365"/>
      <c r="P39" s="365"/>
      <c r="Q39" s="365"/>
      <c r="R39" s="365"/>
      <c r="S39" s="365"/>
      <c r="T39" s="365"/>
      <c r="U39" s="382" t="s">
        <v>154</v>
      </c>
      <c r="V39" s="365"/>
      <c r="W39" s="365"/>
      <c r="X39" s="365"/>
      <c r="Y39" s="365"/>
      <c r="Z39" s="373"/>
      <c r="AA39" s="373"/>
      <c r="AB39" s="374"/>
      <c r="AC39" s="374"/>
      <c r="AD39" s="373"/>
      <c r="AE39" s="373"/>
      <c r="AF39" s="373"/>
    </row>
    <row r="40" spans="1:32" s="393" customFormat="1" ht="41.25" customHeight="1" x14ac:dyDescent="0.3">
      <c r="A40" s="372" t="s">
        <v>1158</v>
      </c>
      <c r="B40" s="379" t="s">
        <v>1008</v>
      </c>
      <c r="C40" s="379" t="s">
        <v>1159</v>
      </c>
      <c r="D40" s="379" t="s">
        <v>1160</v>
      </c>
      <c r="E40" s="396" t="s">
        <v>1161</v>
      </c>
      <c r="F40" s="396" t="s">
        <v>1162</v>
      </c>
      <c r="G40" s="396" t="s">
        <v>1019</v>
      </c>
      <c r="H40" s="373">
        <v>2</v>
      </c>
      <c r="I40" s="373" t="s">
        <v>1072</v>
      </c>
      <c r="J40" s="373">
        <v>16</v>
      </c>
      <c r="K40" s="375"/>
      <c r="L40" s="373" t="s">
        <v>1031</v>
      </c>
      <c r="M40" s="373" t="s">
        <v>1014</v>
      </c>
      <c r="N40" s="373"/>
      <c r="O40" s="365"/>
      <c r="P40" s="365"/>
      <c r="Q40" s="380" t="s">
        <v>154</v>
      </c>
      <c r="R40" s="365"/>
      <c r="S40" s="365"/>
      <c r="T40" s="365"/>
      <c r="U40" s="365"/>
      <c r="V40" s="365"/>
      <c r="W40" s="365"/>
      <c r="X40" s="365"/>
      <c r="Y40" s="365"/>
      <c r="Z40" s="373"/>
      <c r="AA40" s="373"/>
      <c r="AB40" s="374"/>
      <c r="AC40" s="374"/>
      <c r="AD40" s="373"/>
      <c r="AE40" s="373"/>
      <c r="AF40" s="373"/>
    </row>
    <row r="41" spans="1:32" s="393" customFormat="1" ht="41.25" customHeight="1" x14ac:dyDescent="0.3">
      <c r="A41" s="372" t="s">
        <v>1163</v>
      </c>
      <c r="B41" s="379" t="s">
        <v>1008</v>
      </c>
      <c r="C41" s="379" t="s">
        <v>1164</v>
      </c>
      <c r="D41" s="379" t="s">
        <v>1165</v>
      </c>
      <c r="E41" s="373" t="s">
        <v>1166</v>
      </c>
      <c r="F41" s="396" t="s">
        <v>1162</v>
      </c>
      <c r="G41" s="396" t="s">
        <v>1056</v>
      </c>
      <c r="H41" s="373">
        <v>50</v>
      </c>
      <c r="I41" s="373" t="s">
        <v>1072</v>
      </c>
      <c r="J41" s="373">
        <v>16</v>
      </c>
      <c r="K41" s="375"/>
      <c r="L41" s="373" t="s">
        <v>1167</v>
      </c>
      <c r="M41" s="373" t="s">
        <v>1168</v>
      </c>
      <c r="N41" s="373"/>
      <c r="O41" s="373"/>
      <c r="P41" s="377" t="s">
        <v>465</v>
      </c>
      <c r="Q41" s="373"/>
      <c r="R41" s="373"/>
      <c r="S41" s="373"/>
      <c r="T41" s="373"/>
      <c r="U41" s="373"/>
      <c r="V41" s="373"/>
      <c r="W41" s="373"/>
      <c r="X41" s="373"/>
      <c r="Y41" s="373"/>
      <c r="Z41" s="373"/>
      <c r="AA41" s="373"/>
      <c r="AB41" s="374"/>
      <c r="AC41" s="374"/>
      <c r="AD41" s="373"/>
      <c r="AE41" s="373"/>
      <c r="AF41" s="373"/>
    </row>
    <row r="42" spans="1:32" s="393" customFormat="1" ht="60.75" customHeight="1" x14ac:dyDescent="0.3">
      <c r="A42" s="372" t="s">
        <v>1169</v>
      </c>
      <c r="B42" s="379" t="s">
        <v>1016</v>
      </c>
      <c r="C42" s="379" t="s">
        <v>1170</v>
      </c>
      <c r="D42" s="379" t="s">
        <v>1165</v>
      </c>
      <c r="E42" s="396" t="s">
        <v>1171</v>
      </c>
      <c r="F42" s="373" t="s">
        <v>1172</v>
      </c>
      <c r="G42" s="396" t="s">
        <v>1019</v>
      </c>
      <c r="H42" s="373">
        <v>4</v>
      </c>
      <c r="I42" s="373" t="s">
        <v>1051</v>
      </c>
      <c r="J42" s="373">
        <v>483</v>
      </c>
      <c r="K42" s="375"/>
      <c r="L42" s="373" t="s">
        <v>1173</v>
      </c>
      <c r="M42" s="373" t="s">
        <v>1148</v>
      </c>
      <c r="N42" s="377" t="s">
        <v>465</v>
      </c>
      <c r="O42" s="377" t="s">
        <v>465</v>
      </c>
      <c r="P42" s="377" t="s">
        <v>465</v>
      </c>
      <c r="Q42" s="380" t="s">
        <v>465</v>
      </c>
      <c r="R42" s="380" t="s">
        <v>465</v>
      </c>
      <c r="S42" s="380" t="s">
        <v>465</v>
      </c>
      <c r="T42" s="382" t="s">
        <v>465</v>
      </c>
      <c r="U42" s="382" t="s">
        <v>465</v>
      </c>
      <c r="V42" s="382" t="s">
        <v>465</v>
      </c>
      <c r="W42" s="392" t="s">
        <v>465</v>
      </c>
      <c r="X42" s="392" t="s">
        <v>465</v>
      </c>
      <c r="Y42" s="392" t="s">
        <v>465</v>
      </c>
      <c r="Z42" s="373"/>
      <c r="AA42" s="373"/>
      <c r="AB42" s="374"/>
      <c r="AC42" s="374"/>
      <c r="AD42" s="373"/>
      <c r="AE42" s="373"/>
      <c r="AF42" s="373"/>
    </row>
    <row r="43" spans="1:32" s="393" customFormat="1" ht="67.5" customHeight="1" x14ac:dyDescent="0.3">
      <c r="A43" s="372" t="s">
        <v>1174</v>
      </c>
      <c r="B43" s="379" t="s">
        <v>1008</v>
      </c>
      <c r="C43" s="379" t="s">
        <v>1175</v>
      </c>
      <c r="D43" s="379" t="s">
        <v>1176</v>
      </c>
      <c r="E43" s="396" t="s">
        <v>1177</v>
      </c>
      <c r="F43" s="373" t="s">
        <v>1172</v>
      </c>
      <c r="G43" s="396" t="s">
        <v>1019</v>
      </c>
      <c r="H43" s="373">
        <v>2</v>
      </c>
      <c r="I43" s="373" t="s">
        <v>1051</v>
      </c>
      <c r="J43" s="373">
        <v>30</v>
      </c>
      <c r="K43" s="375" t="s">
        <v>152</v>
      </c>
      <c r="L43" s="373" t="s">
        <v>1031</v>
      </c>
      <c r="M43" s="373" t="s">
        <v>1148</v>
      </c>
      <c r="N43" s="373"/>
      <c r="O43" s="365"/>
      <c r="P43" s="377" t="s">
        <v>154</v>
      </c>
      <c r="Q43" s="365"/>
      <c r="R43" s="365"/>
      <c r="S43" s="365"/>
      <c r="T43" s="365"/>
      <c r="U43" s="365"/>
      <c r="V43" s="365"/>
      <c r="W43" s="365"/>
      <c r="X43" s="365"/>
      <c r="Y43" s="365"/>
      <c r="Z43" s="373"/>
      <c r="AA43" s="373"/>
      <c r="AB43" s="374"/>
      <c r="AC43" s="374"/>
      <c r="AD43" s="373"/>
      <c r="AE43" s="373"/>
      <c r="AF43" s="373"/>
    </row>
    <row r="44" spans="1:32" s="393" customFormat="1" ht="72.75" customHeight="1" x14ac:dyDescent="0.3">
      <c r="A44" s="372" t="s">
        <v>1178</v>
      </c>
      <c r="B44" s="379" t="s">
        <v>1008</v>
      </c>
      <c r="C44" s="379" t="s">
        <v>1179</v>
      </c>
      <c r="D44" s="379" t="s">
        <v>1176</v>
      </c>
      <c r="E44" s="396" t="s">
        <v>1180</v>
      </c>
      <c r="F44" s="373" t="s">
        <v>1181</v>
      </c>
      <c r="G44" s="396" t="s">
        <v>1019</v>
      </c>
      <c r="H44" s="373">
        <v>4</v>
      </c>
      <c r="I44" s="373" t="s">
        <v>1051</v>
      </c>
      <c r="J44" s="373">
        <v>30</v>
      </c>
      <c r="K44" s="375"/>
      <c r="L44" s="373" t="s">
        <v>1031</v>
      </c>
      <c r="M44" s="373" t="s">
        <v>1148</v>
      </c>
      <c r="N44" s="373"/>
      <c r="O44" s="365"/>
      <c r="P44" s="365"/>
      <c r="Q44" s="380" t="s">
        <v>154</v>
      </c>
      <c r="R44" s="365"/>
      <c r="S44" s="365"/>
      <c r="T44" s="365"/>
      <c r="U44" s="365"/>
      <c r="V44" s="365"/>
      <c r="W44" s="365"/>
      <c r="X44" s="365"/>
      <c r="Y44" s="365"/>
      <c r="Z44" s="373"/>
      <c r="AA44" s="373"/>
      <c r="AB44" s="374"/>
      <c r="AC44" s="374"/>
      <c r="AD44" s="373"/>
      <c r="AE44" s="373"/>
      <c r="AF44" s="373"/>
    </row>
    <row r="45" spans="1:32" s="393" customFormat="1" ht="69" customHeight="1" x14ac:dyDescent="0.3">
      <c r="A45" s="372" t="s">
        <v>1182</v>
      </c>
      <c r="B45" s="379" t="s">
        <v>1008</v>
      </c>
      <c r="C45" s="379" t="s">
        <v>1183</v>
      </c>
      <c r="D45" s="379" t="s">
        <v>1176</v>
      </c>
      <c r="E45" s="396" t="s">
        <v>1184</v>
      </c>
      <c r="F45" s="373" t="s">
        <v>1185</v>
      </c>
      <c r="G45" s="396" t="s">
        <v>1019</v>
      </c>
      <c r="H45" s="373">
        <v>2</v>
      </c>
      <c r="I45" s="373" t="s">
        <v>1051</v>
      </c>
      <c r="J45" s="373">
        <v>50</v>
      </c>
      <c r="K45" s="375" t="s">
        <v>152</v>
      </c>
      <c r="L45" s="373" t="s">
        <v>1031</v>
      </c>
      <c r="M45" s="373" t="s">
        <v>1148</v>
      </c>
      <c r="N45" s="373"/>
      <c r="O45" s="365"/>
      <c r="P45" s="365"/>
      <c r="Q45" s="380" t="s">
        <v>154</v>
      </c>
      <c r="R45" s="365"/>
      <c r="S45" s="365"/>
      <c r="T45" s="365"/>
      <c r="U45" s="365"/>
      <c r="V45" s="365"/>
      <c r="W45" s="365"/>
      <c r="X45" s="365"/>
      <c r="Y45" s="365"/>
      <c r="Z45" s="373"/>
      <c r="AA45" s="373"/>
      <c r="AB45" s="374"/>
      <c r="AC45" s="374"/>
      <c r="AD45" s="373"/>
      <c r="AE45" s="373"/>
      <c r="AF45" s="373"/>
    </row>
    <row r="46" spans="1:32" s="393" customFormat="1" ht="60" customHeight="1" x14ac:dyDescent="0.3">
      <c r="A46" s="372" t="s">
        <v>1186</v>
      </c>
      <c r="B46" s="379" t="s">
        <v>1008</v>
      </c>
      <c r="C46" s="379" t="s">
        <v>1187</v>
      </c>
      <c r="D46" s="379" t="s">
        <v>1176</v>
      </c>
      <c r="E46" s="373" t="s">
        <v>1188</v>
      </c>
      <c r="F46" s="373" t="s">
        <v>1172</v>
      </c>
      <c r="G46" s="396" t="s">
        <v>1019</v>
      </c>
      <c r="H46" s="373">
        <v>2</v>
      </c>
      <c r="I46" s="373" t="s">
        <v>1051</v>
      </c>
      <c r="J46" s="373">
        <v>50</v>
      </c>
      <c r="K46" s="375" t="s">
        <v>152</v>
      </c>
      <c r="L46" s="373" t="s">
        <v>1031</v>
      </c>
      <c r="M46" s="373" t="s">
        <v>1148</v>
      </c>
      <c r="N46" s="365"/>
      <c r="O46" s="365"/>
      <c r="P46" s="377" t="s">
        <v>154</v>
      </c>
      <c r="Q46" s="365"/>
      <c r="R46" s="365"/>
      <c r="S46" s="365"/>
      <c r="T46" s="365"/>
      <c r="U46" s="365"/>
      <c r="V46" s="365"/>
      <c r="W46" s="365"/>
      <c r="X46" s="365"/>
      <c r="Y46" s="365"/>
      <c r="Z46" s="373"/>
      <c r="AA46" s="373"/>
      <c r="AB46" s="374"/>
      <c r="AC46" s="374"/>
      <c r="AD46" s="373"/>
      <c r="AE46" s="373"/>
      <c r="AF46" s="373"/>
    </row>
    <row r="47" spans="1:32" s="393" customFormat="1" ht="67.5" customHeight="1" x14ac:dyDescent="0.3">
      <c r="A47" s="372" t="s">
        <v>1189</v>
      </c>
      <c r="B47" s="379" t="s">
        <v>1008</v>
      </c>
      <c r="C47" s="376" t="s">
        <v>1190</v>
      </c>
      <c r="D47" s="376" t="s">
        <v>1176</v>
      </c>
      <c r="E47" s="397" t="s">
        <v>1191</v>
      </c>
      <c r="F47" s="365" t="s">
        <v>1192</v>
      </c>
      <c r="G47" s="365" t="s">
        <v>1019</v>
      </c>
      <c r="H47" s="365">
        <v>20</v>
      </c>
      <c r="I47" s="365" t="s">
        <v>1072</v>
      </c>
      <c r="J47" s="365">
        <v>80</v>
      </c>
      <c r="K47" s="394" t="s">
        <v>152</v>
      </c>
      <c r="L47" s="365" t="s">
        <v>1031</v>
      </c>
      <c r="M47" s="365" t="s">
        <v>1148</v>
      </c>
      <c r="N47" s="365"/>
      <c r="O47" s="365"/>
      <c r="P47" s="365"/>
      <c r="Q47" s="365"/>
      <c r="R47" s="365"/>
      <c r="S47" s="365"/>
      <c r="T47" s="365"/>
      <c r="U47" s="382" t="s">
        <v>154</v>
      </c>
      <c r="V47" s="365"/>
      <c r="W47" s="365"/>
      <c r="X47" s="365"/>
      <c r="Y47" s="365"/>
      <c r="Z47" s="373"/>
      <c r="AA47" s="373"/>
      <c r="AB47" s="374"/>
      <c r="AC47" s="374"/>
      <c r="AD47" s="373"/>
      <c r="AE47" s="373"/>
      <c r="AF47" s="373"/>
    </row>
    <row r="48" spans="1:32" s="393" customFormat="1" ht="63.75" customHeight="1" x14ac:dyDescent="0.3">
      <c r="A48" s="372" t="s">
        <v>1193</v>
      </c>
      <c r="B48" s="379" t="s">
        <v>1008</v>
      </c>
      <c r="C48" s="376" t="s">
        <v>1194</v>
      </c>
      <c r="D48" s="376" t="s">
        <v>1176</v>
      </c>
      <c r="E48" s="376" t="s">
        <v>1195</v>
      </c>
      <c r="F48" s="365" t="s">
        <v>1196</v>
      </c>
      <c r="G48" s="365" t="s">
        <v>1019</v>
      </c>
      <c r="H48" s="365">
        <v>16</v>
      </c>
      <c r="I48" s="365" t="s">
        <v>1072</v>
      </c>
      <c r="J48" s="365">
        <v>90</v>
      </c>
      <c r="K48" s="394">
        <v>53550000</v>
      </c>
      <c r="L48" s="365" t="s">
        <v>1031</v>
      </c>
      <c r="M48" s="365" t="s">
        <v>1148</v>
      </c>
      <c r="N48" s="373"/>
      <c r="O48" s="365"/>
      <c r="P48" s="365"/>
      <c r="Q48" s="365"/>
      <c r="R48" s="365"/>
      <c r="S48" s="365"/>
      <c r="T48" s="365"/>
      <c r="U48" s="365"/>
      <c r="V48" s="382" t="s">
        <v>154</v>
      </c>
      <c r="W48" s="365"/>
      <c r="X48" s="365"/>
      <c r="Y48" s="365"/>
      <c r="Z48" s="373"/>
      <c r="AA48" s="373"/>
      <c r="AB48" s="374"/>
      <c r="AC48" s="374"/>
      <c r="AD48" s="373"/>
      <c r="AE48" s="373"/>
      <c r="AF48" s="373"/>
    </row>
    <row r="49" spans="1:2210" s="393" customFormat="1" ht="60" customHeight="1" x14ac:dyDescent="0.3">
      <c r="A49" s="372" t="s">
        <v>1197</v>
      </c>
      <c r="B49" s="379" t="s">
        <v>1008</v>
      </c>
      <c r="C49" s="379" t="s">
        <v>1198</v>
      </c>
      <c r="D49" s="379" t="s">
        <v>1199</v>
      </c>
      <c r="E49" s="396" t="s">
        <v>1200</v>
      </c>
      <c r="F49" s="373" t="s">
        <v>1172</v>
      </c>
      <c r="G49" s="396" t="s">
        <v>1019</v>
      </c>
      <c r="H49" s="373">
        <v>2</v>
      </c>
      <c r="I49" s="373" t="s">
        <v>1012</v>
      </c>
      <c r="J49" s="373">
        <v>30</v>
      </c>
      <c r="K49" s="375"/>
      <c r="L49" s="373" t="s">
        <v>1031</v>
      </c>
      <c r="M49" s="373" t="s">
        <v>1148</v>
      </c>
      <c r="N49" s="373"/>
      <c r="O49" s="365"/>
      <c r="P49" s="365"/>
      <c r="Q49" s="365"/>
      <c r="R49" s="365"/>
      <c r="S49" s="365"/>
      <c r="T49" s="382" t="s">
        <v>154</v>
      </c>
      <c r="U49" s="365"/>
      <c r="V49" s="365"/>
      <c r="W49" s="365"/>
      <c r="X49" s="365"/>
      <c r="Y49" s="365"/>
      <c r="Z49" s="373"/>
      <c r="AA49" s="373"/>
      <c r="AB49" s="374"/>
      <c r="AC49" s="374"/>
      <c r="AD49" s="373"/>
      <c r="AE49" s="373"/>
      <c r="AF49" s="373"/>
    </row>
    <row r="50" spans="1:2210" s="393" customFormat="1" ht="48" customHeight="1" x14ac:dyDescent="0.3">
      <c r="A50" s="372" t="s">
        <v>1201</v>
      </c>
      <c r="B50" s="379" t="s">
        <v>1016</v>
      </c>
      <c r="C50" s="379" t="s">
        <v>1202</v>
      </c>
      <c r="D50" s="379" t="s">
        <v>1176</v>
      </c>
      <c r="E50" s="396" t="s">
        <v>1203</v>
      </c>
      <c r="F50" s="373" t="s">
        <v>1172</v>
      </c>
      <c r="G50" s="396" t="s">
        <v>1019</v>
      </c>
      <c r="H50" s="373">
        <v>2</v>
      </c>
      <c r="I50" s="373" t="s">
        <v>1011</v>
      </c>
      <c r="J50" s="373">
        <v>50</v>
      </c>
      <c r="K50" s="375"/>
      <c r="L50" s="373" t="s">
        <v>1031</v>
      </c>
      <c r="M50" s="373" t="s">
        <v>1148</v>
      </c>
      <c r="N50" s="373"/>
      <c r="O50" s="365"/>
      <c r="P50" s="377" t="s">
        <v>154</v>
      </c>
      <c r="Q50" s="365"/>
      <c r="R50" s="365"/>
      <c r="S50" s="365"/>
      <c r="T50" s="365"/>
      <c r="U50" s="365"/>
      <c r="V50" s="365"/>
      <c r="W50" s="365"/>
      <c r="X50" s="365"/>
      <c r="Y50" s="365"/>
      <c r="Z50" s="373"/>
      <c r="AA50" s="373"/>
      <c r="AB50" s="374"/>
      <c r="AC50" s="374"/>
      <c r="AD50" s="373"/>
      <c r="AE50" s="373"/>
      <c r="AF50" s="373"/>
    </row>
    <row r="51" spans="1:2210" ht="87.75" customHeight="1" x14ac:dyDescent="0.3">
      <c r="A51" s="372" t="s">
        <v>1204</v>
      </c>
      <c r="B51" s="379" t="s">
        <v>1016</v>
      </c>
      <c r="C51" s="379" t="s">
        <v>1205</v>
      </c>
      <c r="D51" s="379" t="s">
        <v>1176</v>
      </c>
      <c r="E51" s="396" t="s">
        <v>1206</v>
      </c>
      <c r="F51" s="373" t="s">
        <v>1172</v>
      </c>
      <c r="G51" s="396" t="s">
        <v>1019</v>
      </c>
      <c r="H51" s="373">
        <v>2</v>
      </c>
      <c r="I51" s="373" t="s">
        <v>1011</v>
      </c>
      <c r="J51" s="373">
        <v>50</v>
      </c>
      <c r="K51" s="375"/>
      <c r="L51" s="373" t="s">
        <v>1031</v>
      </c>
      <c r="M51" s="373" t="s">
        <v>1148</v>
      </c>
      <c r="N51" s="373"/>
      <c r="O51" s="377" t="s">
        <v>154</v>
      </c>
      <c r="P51" s="365"/>
      <c r="Q51" s="365"/>
      <c r="R51" s="365"/>
      <c r="S51" s="365"/>
      <c r="T51" s="365"/>
      <c r="U51" s="365"/>
      <c r="V51" s="365"/>
      <c r="W51" s="365"/>
      <c r="X51" s="365"/>
      <c r="Y51" s="365"/>
      <c r="Z51" s="365"/>
      <c r="AA51" s="365"/>
      <c r="AB51" s="376"/>
      <c r="AC51" s="376"/>
      <c r="AD51" s="365"/>
      <c r="AE51" s="365"/>
      <c r="AF51" s="365"/>
    </row>
    <row r="52" spans="1:2210" ht="113.25" customHeight="1" x14ac:dyDescent="0.3">
      <c r="A52" s="372" t="s">
        <v>1207</v>
      </c>
      <c r="B52" s="379" t="s">
        <v>1008</v>
      </c>
      <c r="C52" s="379" t="s">
        <v>1208</v>
      </c>
      <c r="D52" s="379" t="s">
        <v>1176</v>
      </c>
      <c r="E52" s="396" t="s">
        <v>1209</v>
      </c>
      <c r="F52" s="373" t="s">
        <v>1172</v>
      </c>
      <c r="G52" s="396" t="s">
        <v>1019</v>
      </c>
      <c r="H52" s="373">
        <v>2</v>
      </c>
      <c r="I52" s="373" t="s">
        <v>1011</v>
      </c>
      <c r="J52" s="373">
        <v>50</v>
      </c>
      <c r="K52" s="375"/>
      <c r="L52" s="373" t="s">
        <v>1031</v>
      </c>
      <c r="M52" s="373" t="s">
        <v>1148</v>
      </c>
      <c r="N52" s="373"/>
      <c r="O52" s="365"/>
      <c r="P52" s="365"/>
      <c r="Q52" s="380" t="s">
        <v>154</v>
      </c>
      <c r="R52" s="365"/>
      <c r="S52" s="365"/>
      <c r="T52" s="365"/>
      <c r="U52" s="365"/>
      <c r="V52" s="365"/>
      <c r="W52" s="365"/>
      <c r="X52" s="365"/>
      <c r="Y52" s="365"/>
      <c r="Z52" s="365"/>
      <c r="AA52" s="365"/>
      <c r="AB52" s="376"/>
      <c r="AC52" s="376"/>
      <c r="AD52" s="365"/>
      <c r="AE52" s="365"/>
      <c r="AF52" s="365"/>
    </row>
    <row r="53" spans="1:2210" ht="113.25" customHeight="1" x14ac:dyDescent="0.3">
      <c r="A53" s="372" t="s">
        <v>1210</v>
      </c>
      <c r="B53" s="379" t="s">
        <v>1008</v>
      </c>
      <c r="C53" s="379" t="s">
        <v>1211</v>
      </c>
      <c r="D53" s="379" t="s">
        <v>1212</v>
      </c>
      <c r="E53" s="396" t="s">
        <v>1213</v>
      </c>
      <c r="F53" s="373" t="s">
        <v>1172</v>
      </c>
      <c r="G53" s="396" t="s">
        <v>1019</v>
      </c>
      <c r="H53" s="373">
        <v>2</v>
      </c>
      <c r="I53" s="373" t="s">
        <v>1011</v>
      </c>
      <c r="J53" s="373">
        <v>50</v>
      </c>
      <c r="K53" s="375"/>
      <c r="L53" s="373" t="s">
        <v>1031</v>
      </c>
      <c r="M53" s="373" t="s">
        <v>1148</v>
      </c>
      <c r="N53" s="373"/>
      <c r="O53" s="365"/>
      <c r="P53" s="365"/>
      <c r="Q53" s="365"/>
      <c r="R53" s="380" t="s">
        <v>154</v>
      </c>
      <c r="S53" s="365"/>
      <c r="T53" s="365"/>
      <c r="U53" s="365"/>
      <c r="V53" s="365"/>
      <c r="W53" s="365"/>
      <c r="X53" s="365"/>
      <c r="Y53" s="365"/>
      <c r="Z53" s="365"/>
      <c r="AA53" s="365"/>
      <c r="AB53" s="376"/>
      <c r="AC53" s="376"/>
      <c r="AD53" s="365"/>
      <c r="AE53" s="365"/>
      <c r="AF53" s="365"/>
    </row>
    <row r="54" spans="1:2210" ht="41.4" customHeight="1" x14ac:dyDescent="0.3">
      <c r="A54" s="372" t="s">
        <v>1214</v>
      </c>
      <c r="B54" s="379" t="s">
        <v>1008</v>
      </c>
      <c r="C54" s="379" t="s">
        <v>1215</v>
      </c>
      <c r="D54" s="379" t="s">
        <v>1176</v>
      </c>
      <c r="E54" s="396" t="s">
        <v>1216</v>
      </c>
      <c r="F54" s="373" t="s">
        <v>1217</v>
      </c>
      <c r="G54" s="373" t="s">
        <v>1019</v>
      </c>
      <c r="H54" s="373">
        <v>2</v>
      </c>
      <c r="I54" s="373" t="s">
        <v>1011</v>
      </c>
      <c r="J54" s="373">
        <v>50</v>
      </c>
      <c r="K54" s="375"/>
      <c r="L54" s="373" t="s">
        <v>1031</v>
      </c>
      <c r="M54" s="373" t="s">
        <v>1148</v>
      </c>
      <c r="N54" s="373"/>
      <c r="O54" s="365"/>
      <c r="P54" s="365"/>
      <c r="Q54" s="380" t="s">
        <v>154</v>
      </c>
      <c r="R54" s="365"/>
      <c r="S54" s="365"/>
      <c r="T54" s="365"/>
      <c r="U54" s="365"/>
      <c r="V54" s="365"/>
      <c r="W54" s="365"/>
      <c r="X54" s="365"/>
      <c r="Y54" s="365"/>
      <c r="Z54" s="365"/>
      <c r="AA54" s="365"/>
      <c r="AB54" s="365"/>
      <c r="AC54" s="365"/>
      <c r="AD54" s="365"/>
      <c r="AE54" s="365"/>
      <c r="AF54" s="365"/>
    </row>
    <row r="55" spans="1:2210" ht="41.4" customHeight="1" x14ac:dyDescent="0.3">
      <c r="A55" s="372" t="s">
        <v>1218</v>
      </c>
      <c r="B55" s="379" t="s">
        <v>1008</v>
      </c>
      <c r="C55" s="379" t="s">
        <v>1219</v>
      </c>
      <c r="D55" s="379" t="s">
        <v>1176</v>
      </c>
      <c r="E55" s="396" t="s">
        <v>1220</v>
      </c>
      <c r="F55" s="373" t="s">
        <v>1172</v>
      </c>
      <c r="G55" s="396" t="s">
        <v>1019</v>
      </c>
      <c r="H55" s="373">
        <v>2</v>
      </c>
      <c r="I55" s="373" t="s">
        <v>1011</v>
      </c>
      <c r="J55" s="373">
        <v>50</v>
      </c>
      <c r="K55" s="375"/>
      <c r="L55" s="373" t="s">
        <v>1221</v>
      </c>
      <c r="M55" s="373" t="s">
        <v>1148</v>
      </c>
      <c r="N55" s="373"/>
      <c r="O55" s="365"/>
      <c r="P55" s="365"/>
      <c r="Q55" s="365"/>
      <c r="R55" s="365"/>
      <c r="S55" s="365"/>
      <c r="T55" s="365"/>
      <c r="U55" s="365"/>
      <c r="V55" s="365"/>
      <c r="W55" s="392" t="s">
        <v>154</v>
      </c>
      <c r="X55" s="365"/>
      <c r="Y55" s="365"/>
      <c r="Z55" s="365"/>
      <c r="AA55" s="365"/>
      <c r="AB55" s="365"/>
      <c r="AC55" s="365"/>
      <c r="AD55" s="365"/>
      <c r="AE55" s="365"/>
      <c r="AF55" s="365"/>
    </row>
    <row r="56" spans="1:2210" ht="41.4" customHeight="1" x14ac:dyDescent="0.3">
      <c r="A56" s="372" t="s">
        <v>1222</v>
      </c>
      <c r="B56" s="379" t="s">
        <v>1008</v>
      </c>
      <c r="C56" s="379" t="s">
        <v>1223</v>
      </c>
      <c r="D56" s="379" t="s">
        <v>1176</v>
      </c>
      <c r="E56" s="396" t="s">
        <v>1224</v>
      </c>
      <c r="F56" s="373" t="s">
        <v>1225</v>
      </c>
      <c r="G56" s="373" t="s">
        <v>1019</v>
      </c>
      <c r="H56" s="373">
        <v>2</v>
      </c>
      <c r="I56" s="373" t="s">
        <v>1011</v>
      </c>
      <c r="J56" s="373">
        <v>30</v>
      </c>
      <c r="K56" s="375"/>
      <c r="L56" s="373" t="s">
        <v>1221</v>
      </c>
      <c r="M56" s="373" t="s">
        <v>1148</v>
      </c>
      <c r="N56" s="373"/>
      <c r="O56" s="365"/>
      <c r="P56" s="365"/>
      <c r="Q56" s="365"/>
      <c r="R56" s="365"/>
      <c r="S56" s="365"/>
      <c r="T56" s="365"/>
      <c r="U56" s="365"/>
      <c r="V56" s="382" t="s">
        <v>154</v>
      </c>
      <c r="W56" s="365"/>
      <c r="X56" s="365"/>
      <c r="Y56" s="365"/>
      <c r="Z56" s="365"/>
      <c r="AA56" s="365"/>
      <c r="AB56" s="365"/>
      <c r="AC56" s="365"/>
      <c r="AD56" s="365"/>
      <c r="AE56" s="365"/>
      <c r="AF56" s="365"/>
    </row>
    <row r="57" spans="1:2210" ht="41.4" customHeight="1" x14ac:dyDescent="0.3">
      <c r="A57" s="372" t="s">
        <v>1226</v>
      </c>
      <c r="B57" s="379" t="s">
        <v>1008</v>
      </c>
      <c r="C57" s="379" t="s">
        <v>1227</v>
      </c>
      <c r="D57" s="379" t="s">
        <v>1176</v>
      </c>
      <c r="E57" s="396" t="s">
        <v>1228</v>
      </c>
      <c r="F57" s="373" t="s">
        <v>1229</v>
      </c>
      <c r="G57" s="373" t="s">
        <v>1019</v>
      </c>
      <c r="H57" s="373">
        <v>2</v>
      </c>
      <c r="I57" s="373" t="s">
        <v>1011</v>
      </c>
      <c r="J57" s="373">
        <v>30</v>
      </c>
      <c r="K57" s="375"/>
      <c r="L57" s="373" t="s">
        <v>1221</v>
      </c>
      <c r="M57" s="373" t="s">
        <v>1148</v>
      </c>
      <c r="N57" s="373"/>
      <c r="O57" s="365"/>
      <c r="P57" s="365"/>
      <c r="Q57" s="365"/>
      <c r="R57" s="365"/>
      <c r="S57" s="380" t="s">
        <v>154</v>
      </c>
      <c r="T57" s="365"/>
      <c r="U57" s="365"/>
      <c r="V57" s="365"/>
      <c r="W57" s="365"/>
      <c r="X57" s="365"/>
      <c r="Y57" s="365"/>
      <c r="Z57" s="365"/>
      <c r="AA57" s="365"/>
      <c r="AB57" s="365"/>
      <c r="AC57" s="365"/>
      <c r="AD57" s="365"/>
      <c r="AE57" s="365"/>
      <c r="AF57" s="365"/>
    </row>
    <row r="58" spans="1:2210" ht="41.4" customHeight="1" x14ac:dyDescent="0.3">
      <c r="A58" s="372" t="s">
        <v>1230</v>
      </c>
      <c r="B58" s="379" t="s">
        <v>1008</v>
      </c>
      <c r="C58" s="379" t="s">
        <v>1231</v>
      </c>
      <c r="D58" s="379" t="s">
        <v>1176</v>
      </c>
      <c r="E58" s="396" t="s">
        <v>1232</v>
      </c>
      <c r="F58" s="373" t="s">
        <v>1233</v>
      </c>
      <c r="G58" s="373" t="s">
        <v>1019</v>
      </c>
      <c r="H58" s="373">
        <v>2</v>
      </c>
      <c r="I58" s="373" t="s">
        <v>1011</v>
      </c>
      <c r="J58" s="373">
        <v>30</v>
      </c>
      <c r="K58" s="375"/>
      <c r="L58" s="373" t="s">
        <v>1221</v>
      </c>
      <c r="M58" s="373" t="s">
        <v>1148</v>
      </c>
      <c r="N58" s="373"/>
      <c r="O58" s="365"/>
      <c r="P58" s="365"/>
      <c r="Q58" s="365"/>
      <c r="R58" s="365"/>
      <c r="S58" s="365"/>
      <c r="T58" s="365"/>
      <c r="U58" s="365"/>
      <c r="V58" s="365"/>
      <c r="W58" s="392" t="s">
        <v>154</v>
      </c>
      <c r="X58" s="365"/>
      <c r="Y58" s="365"/>
      <c r="Z58" s="365"/>
      <c r="AA58" s="365"/>
      <c r="AB58" s="365"/>
      <c r="AC58" s="365"/>
      <c r="AD58" s="365"/>
      <c r="AE58" s="365"/>
      <c r="AF58" s="365"/>
    </row>
    <row r="59" spans="1:2210" ht="41.4" customHeight="1" x14ac:dyDescent="0.3">
      <c r="A59" s="372" t="s">
        <v>1234</v>
      </c>
      <c r="B59" s="379" t="s">
        <v>1008</v>
      </c>
      <c r="C59" s="379" t="s">
        <v>1235</v>
      </c>
      <c r="D59" s="379" t="s">
        <v>1176</v>
      </c>
      <c r="E59" s="373" t="s">
        <v>1236</v>
      </c>
      <c r="F59" s="373" t="s">
        <v>1237</v>
      </c>
      <c r="G59" s="373" t="s">
        <v>1019</v>
      </c>
      <c r="H59" s="373">
        <v>2</v>
      </c>
      <c r="I59" s="373" t="s">
        <v>1238</v>
      </c>
      <c r="J59" s="373">
        <v>30</v>
      </c>
      <c r="K59" s="375"/>
      <c r="L59" s="373" t="s">
        <v>1221</v>
      </c>
      <c r="M59" s="373" t="s">
        <v>1148</v>
      </c>
      <c r="N59" s="373"/>
      <c r="O59" s="365"/>
      <c r="P59" s="365"/>
      <c r="Q59" s="365"/>
      <c r="R59" s="365"/>
      <c r="S59" s="365"/>
      <c r="T59" s="365"/>
      <c r="U59" s="365"/>
      <c r="V59" s="382" t="s">
        <v>154</v>
      </c>
      <c r="W59" s="365"/>
      <c r="X59" s="365"/>
      <c r="Y59" s="365"/>
      <c r="Z59" s="365"/>
      <c r="AA59" s="365"/>
      <c r="AB59" s="365"/>
      <c r="AC59" s="365"/>
      <c r="AD59" s="365"/>
      <c r="AE59" s="365"/>
      <c r="AF59" s="365"/>
    </row>
    <row r="60" spans="1:2210" s="365" customFormat="1" ht="78" x14ac:dyDescent="0.3">
      <c r="A60" s="372" t="s">
        <v>1239</v>
      </c>
      <c r="B60" s="379" t="s">
        <v>1008</v>
      </c>
      <c r="C60" s="374" t="s">
        <v>1240</v>
      </c>
      <c r="D60" s="379" t="s">
        <v>1165</v>
      </c>
      <c r="E60" s="373" t="s">
        <v>1241</v>
      </c>
      <c r="F60" s="373" t="s">
        <v>1242</v>
      </c>
      <c r="G60" s="373" t="s">
        <v>1019</v>
      </c>
      <c r="H60" s="373">
        <v>2</v>
      </c>
      <c r="I60" s="373" t="s">
        <v>1012</v>
      </c>
      <c r="J60" s="373">
        <v>5</v>
      </c>
      <c r="K60" s="375" t="s">
        <v>152</v>
      </c>
      <c r="L60" s="373" t="s">
        <v>1047</v>
      </c>
      <c r="M60" s="373" t="s">
        <v>1014</v>
      </c>
      <c r="N60" s="373"/>
      <c r="T60" s="382" t="s">
        <v>154</v>
      </c>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c r="BO60" s="366"/>
      <c r="BP60" s="366"/>
      <c r="BQ60" s="366"/>
      <c r="BR60" s="366"/>
      <c r="BS60" s="366"/>
      <c r="BT60" s="366"/>
      <c r="BU60" s="366"/>
      <c r="BV60" s="366"/>
      <c r="BW60" s="366"/>
      <c r="BX60" s="366"/>
      <c r="BY60" s="366"/>
      <c r="BZ60" s="366"/>
      <c r="CA60" s="366"/>
      <c r="CB60" s="366"/>
      <c r="CC60" s="366"/>
      <c r="CD60" s="366"/>
      <c r="CE60" s="366"/>
      <c r="CF60" s="366"/>
      <c r="CG60" s="366"/>
      <c r="CH60" s="366"/>
      <c r="CI60" s="366"/>
      <c r="CJ60" s="366"/>
      <c r="CK60" s="366"/>
      <c r="CL60" s="366"/>
      <c r="CM60" s="366"/>
      <c r="CN60" s="366"/>
      <c r="CO60" s="366"/>
      <c r="CP60" s="366"/>
      <c r="CQ60" s="366"/>
      <c r="CR60" s="366"/>
      <c r="CS60" s="366"/>
      <c r="CT60" s="366"/>
      <c r="CU60" s="366"/>
      <c r="CV60" s="366"/>
      <c r="CW60" s="366"/>
      <c r="CX60" s="366"/>
      <c r="CY60" s="366"/>
      <c r="CZ60" s="366"/>
      <c r="DA60" s="366"/>
      <c r="DB60" s="366"/>
      <c r="DC60" s="366"/>
      <c r="DD60" s="366"/>
      <c r="DE60" s="366"/>
      <c r="DF60" s="366"/>
      <c r="DG60" s="366"/>
      <c r="DH60" s="366"/>
      <c r="DI60" s="366"/>
      <c r="DJ60" s="366"/>
      <c r="DK60" s="366"/>
      <c r="DL60" s="366"/>
      <c r="DM60" s="366"/>
      <c r="DN60" s="366"/>
      <c r="DO60" s="366"/>
      <c r="DP60" s="366"/>
      <c r="DQ60" s="366"/>
      <c r="DR60" s="366"/>
      <c r="DS60" s="366"/>
      <c r="DT60" s="366"/>
      <c r="DU60" s="366"/>
      <c r="DV60" s="366"/>
      <c r="DW60" s="366"/>
      <c r="DX60" s="366"/>
      <c r="DY60" s="366"/>
      <c r="DZ60" s="366"/>
      <c r="EA60" s="366"/>
      <c r="EB60" s="366"/>
      <c r="EC60" s="366"/>
      <c r="ED60" s="366"/>
      <c r="EE60" s="366"/>
      <c r="EF60" s="366"/>
      <c r="EG60" s="366"/>
      <c r="EH60" s="366"/>
      <c r="EI60" s="366"/>
      <c r="EJ60" s="366"/>
      <c r="EK60" s="366"/>
      <c r="EL60" s="366"/>
      <c r="EM60" s="366"/>
      <c r="EN60" s="366"/>
      <c r="EO60" s="366"/>
      <c r="EP60" s="366"/>
      <c r="EQ60" s="366"/>
      <c r="ER60" s="366"/>
      <c r="ES60" s="366"/>
      <c r="ET60" s="366"/>
      <c r="EU60" s="366"/>
      <c r="EV60" s="366"/>
      <c r="EW60" s="366"/>
      <c r="EX60" s="366"/>
      <c r="EY60" s="366"/>
      <c r="EZ60" s="366"/>
      <c r="FA60" s="366"/>
      <c r="FB60" s="366"/>
      <c r="FC60" s="366"/>
      <c r="FD60" s="366"/>
      <c r="FE60" s="366"/>
      <c r="FF60" s="366"/>
      <c r="FG60" s="366"/>
      <c r="FH60" s="366"/>
      <c r="FI60" s="366"/>
      <c r="FJ60" s="366"/>
      <c r="FK60" s="366"/>
      <c r="FL60" s="366"/>
      <c r="FM60" s="366"/>
      <c r="FN60" s="366"/>
      <c r="FO60" s="366"/>
      <c r="FP60" s="366"/>
      <c r="FQ60" s="366"/>
      <c r="FR60" s="366"/>
      <c r="FS60" s="366"/>
      <c r="FT60" s="366"/>
      <c r="FU60" s="366"/>
      <c r="FV60" s="366"/>
      <c r="FW60" s="366"/>
      <c r="FX60" s="366"/>
      <c r="FY60" s="366"/>
      <c r="FZ60" s="366"/>
      <c r="GA60" s="366"/>
      <c r="GB60" s="366"/>
      <c r="GC60" s="366"/>
      <c r="GD60" s="366"/>
      <c r="GE60" s="366"/>
      <c r="GF60" s="366"/>
      <c r="GG60" s="366"/>
      <c r="GH60" s="366"/>
      <c r="GI60" s="366"/>
      <c r="GJ60" s="366"/>
      <c r="GK60" s="366"/>
      <c r="GL60" s="366"/>
      <c r="GM60" s="366"/>
      <c r="GN60" s="366"/>
      <c r="GO60" s="366"/>
      <c r="GP60" s="366"/>
      <c r="GQ60" s="366"/>
      <c r="GR60" s="366"/>
      <c r="GS60" s="366"/>
      <c r="GT60" s="366"/>
      <c r="GU60" s="366"/>
      <c r="GV60" s="366"/>
      <c r="GW60" s="366"/>
      <c r="GX60" s="366"/>
      <c r="GY60" s="366"/>
      <c r="GZ60" s="366"/>
      <c r="HA60" s="366"/>
      <c r="HB60" s="366"/>
      <c r="HC60" s="366"/>
      <c r="HD60" s="366"/>
      <c r="HE60" s="366"/>
      <c r="HF60" s="366"/>
      <c r="HG60" s="366"/>
      <c r="HH60" s="366"/>
      <c r="HI60" s="366"/>
      <c r="HJ60" s="366"/>
      <c r="HK60" s="366"/>
      <c r="HL60" s="366"/>
      <c r="HM60" s="366"/>
      <c r="HN60" s="366"/>
      <c r="HO60" s="366"/>
      <c r="HP60" s="366"/>
      <c r="HQ60" s="366"/>
      <c r="HR60" s="366"/>
      <c r="HS60" s="366"/>
      <c r="HT60" s="366"/>
      <c r="HU60" s="366"/>
      <c r="HV60" s="366"/>
      <c r="HW60" s="366"/>
      <c r="HX60" s="366"/>
      <c r="HY60" s="366"/>
      <c r="HZ60" s="366"/>
      <c r="IA60" s="366"/>
      <c r="IB60" s="366"/>
      <c r="IC60" s="366"/>
      <c r="ID60" s="366"/>
      <c r="IE60" s="366"/>
      <c r="IF60" s="366"/>
      <c r="IG60" s="366"/>
      <c r="IH60" s="366"/>
      <c r="II60" s="366"/>
      <c r="IJ60" s="366"/>
      <c r="IK60" s="366"/>
      <c r="IL60" s="366"/>
      <c r="IM60" s="366"/>
      <c r="IN60" s="366"/>
      <c r="IO60" s="366"/>
      <c r="IP60" s="366"/>
      <c r="IQ60" s="366"/>
      <c r="IR60" s="366"/>
      <c r="IS60" s="366"/>
      <c r="IT60" s="366"/>
      <c r="IU60" s="366"/>
      <c r="IV60" s="366"/>
      <c r="IW60" s="366"/>
      <c r="IX60" s="366"/>
      <c r="IY60" s="366"/>
      <c r="IZ60" s="366"/>
      <c r="JA60" s="366"/>
      <c r="JB60" s="366"/>
      <c r="JC60" s="366"/>
      <c r="JD60" s="366"/>
      <c r="JE60" s="366"/>
      <c r="JF60" s="366"/>
      <c r="JG60" s="366"/>
      <c r="JH60" s="366"/>
      <c r="JI60" s="366"/>
      <c r="JJ60" s="366"/>
      <c r="JK60" s="366"/>
      <c r="JL60" s="366"/>
      <c r="JM60" s="366"/>
      <c r="JN60" s="366"/>
      <c r="JO60" s="366"/>
      <c r="JP60" s="366"/>
      <c r="JQ60" s="366"/>
      <c r="JR60" s="366"/>
      <c r="JS60" s="366"/>
      <c r="JT60" s="366"/>
      <c r="JU60" s="366"/>
      <c r="JV60" s="366"/>
      <c r="JW60" s="366"/>
      <c r="JX60" s="366"/>
      <c r="JY60" s="366"/>
      <c r="JZ60" s="366"/>
      <c r="KA60" s="366"/>
      <c r="KB60" s="366"/>
      <c r="KC60" s="366"/>
      <c r="KD60" s="366"/>
      <c r="KE60" s="366"/>
      <c r="KF60" s="366"/>
      <c r="KG60" s="366"/>
      <c r="KH60" s="366"/>
      <c r="KI60" s="366"/>
      <c r="KJ60" s="366"/>
      <c r="KK60" s="366"/>
      <c r="KL60" s="366"/>
      <c r="KM60" s="366"/>
      <c r="KN60" s="366"/>
      <c r="KO60" s="366"/>
      <c r="KP60" s="366"/>
      <c r="KQ60" s="366"/>
      <c r="KR60" s="366"/>
      <c r="KS60" s="366"/>
      <c r="KT60" s="366"/>
      <c r="KU60" s="366"/>
      <c r="KV60" s="366"/>
      <c r="KW60" s="366"/>
      <c r="KX60" s="366"/>
      <c r="KY60" s="366"/>
      <c r="KZ60" s="366"/>
      <c r="LA60" s="366"/>
      <c r="LB60" s="366"/>
      <c r="LC60" s="366"/>
      <c r="LD60" s="366"/>
      <c r="LE60" s="366"/>
      <c r="LF60" s="366"/>
      <c r="LG60" s="366"/>
      <c r="LH60" s="366"/>
      <c r="LI60" s="366"/>
      <c r="LJ60" s="366"/>
      <c r="LK60" s="366"/>
      <c r="LL60" s="366"/>
      <c r="LM60" s="366"/>
      <c r="LN60" s="366"/>
      <c r="LO60" s="366"/>
      <c r="LP60" s="366"/>
      <c r="LQ60" s="366"/>
      <c r="LR60" s="366"/>
      <c r="LS60" s="366"/>
      <c r="LT60" s="366"/>
      <c r="LU60" s="366"/>
      <c r="LV60" s="366"/>
      <c r="LW60" s="366"/>
      <c r="LX60" s="366"/>
      <c r="LY60" s="366"/>
      <c r="LZ60" s="366"/>
      <c r="MA60" s="366"/>
      <c r="MB60" s="366"/>
      <c r="MC60" s="366"/>
      <c r="MD60" s="366"/>
      <c r="ME60" s="366"/>
      <c r="MF60" s="366"/>
      <c r="MG60" s="366"/>
      <c r="MH60" s="366"/>
      <c r="MI60" s="366"/>
      <c r="MJ60" s="366"/>
      <c r="MK60" s="366"/>
      <c r="ML60" s="366"/>
      <c r="MM60" s="366"/>
      <c r="MN60" s="366"/>
      <c r="MO60" s="366"/>
      <c r="MP60" s="366"/>
      <c r="MQ60" s="366"/>
      <c r="MR60" s="366"/>
      <c r="MS60" s="366"/>
      <c r="MT60" s="366"/>
      <c r="MU60" s="366"/>
      <c r="MV60" s="366"/>
      <c r="MW60" s="366"/>
      <c r="MX60" s="366"/>
      <c r="MY60" s="366"/>
      <c r="MZ60" s="366"/>
      <c r="NA60" s="366"/>
      <c r="NB60" s="366"/>
      <c r="NC60" s="366"/>
      <c r="ND60" s="366"/>
      <c r="NE60" s="366"/>
      <c r="NF60" s="366"/>
      <c r="NG60" s="366"/>
      <c r="NH60" s="366"/>
      <c r="NI60" s="366"/>
      <c r="NJ60" s="366"/>
      <c r="NK60" s="366"/>
      <c r="NL60" s="366"/>
      <c r="NM60" s="366"/>
      <c r="NN60" s="366"/>
      <c r="NO60" s="366"/>
      <c r="NP60" s="366"/>
      <c r="NQ60" s="366"/>
      <c r="NR60" s="366"/>
      <c r="NS60" s="366"/>
      <c r="NT60" s="366"/>
      <c r="NU60" s="366"/>
      <c r="NV60" s="366"/>
      <c r="NW60" s="366"/>
      <c r="NX60" s="366"/>
      <c r="NY60" s="366"/>
      <c r="NZ60" s="366"/>
      <c r="OA60" s="366"/>
      <c r="OB60" s="366"/>
      <c r="OC60" s="366"/>
      <c r="OD60" s="366"/>
      <c r="OE60" s="366"/>
      <c r="OF60" s="366"/>
      <c r="OG60" s="366"/>
      <c r="OH60" s="366"/>
      <c r="OI60" s="366"/>
      <c r="OJ60" s="366"/>
      <c r="OK60" s="366"/>
      <c r="OL60" s="366"/>
      <c r="OM60" s="366"/>
      <c r="ON60" s="366"/>
      <c r="OO60" s="366"/>
      <c r="OP60" s="366"/>
      <c r="OQ60" s="366"/>
      <c r="OR60" s="366"/>
      <c r="OS60" s="366"/>
      <c r="OT60" s="366"/>
      <c r="OU60" s="366"/>
      <c r="OV60" s="366"/>
      <c r="OW60" s="366"/>
      <c r="OX60" s="366"/>
      <c r="OY60" s="366"/>
      <c r="OZ60" s="366"/>
      <c r="PA60" s="366"/>
      <c r="PB60" s="366"/>
      <c r="PC60" s="366"/>
      <c r="PD60" s="366"/>
      <c r="PE60" s="366"/>
      <c r="PF60" s="366"/>
      <c r="PG60" s="366"/>
      <c r="PH60" s="366"/>
      <c r="PI60" s="366"/>
      <c r="PJ60" s="366"/>
      <c r="PK60" s="366"/>
      <c r="PL60" s="366"/>
      <c r="PM60" s="366"/>
      <c r="PN60" s="366"/>
      <c r="PO60" s="366"/>
      <c r="PP60" s="366"/>
      <c r="PQ60" s="366"/>
      <c r="PR60" s="366"/>
      <c r="PS60" s="366"/>
      <c r="PT60" s="366"/>
      <c r="PU60" s="366"/>
      <c r="PV60" s="366"/>
      <c r="PW60" s="366"/>
      <c r="PX60" s="366"/>
      <c r="PY60" s="366"/>
      <c r="PZ60" s="366"/>
      <c r="QA60" s="366"/>
      <c r="QB60" s="366"/>
      <c r="QC60" s="366"/>
      <c r="QD60" s="366"/>
      <c r="QE60" s="366"/>
      <c r="QF60" s="366"/>
      <c r="QG60" s="366"/>
      <c r="QH60" s="366"/>
      <c r="QI60" s="366"/>
      <c r="QJ60" s="366"/>
      <c r="QK60" s="366"/>
      <c r="QL60" s="366"/>
      <c r="QM60" s="366"/>
      <c r="QN60" s="366"/>
      <c r="QO60" s="366"/>
      <c r="QP60" s="366"/>
      <c r="QQ60" s="366"/>
      <c r="QR60" s="366"/>
      <c r="QS60" s="366"/>
      <c r="QT60" s="366"/>
      <c r="QU60" s="366"/>
      <c r="QV60" s="366"/>
      <c r="QW60" s="366"/>
      <c r="QX60" s="366"/>
      <c r="QY60" s="366"/>
      <c r="QZ60" s="366"/>
      <c r="RA60" s="366"/>
      <c r="RB60" s="366"/>
      <c r="RC60" s="366"/>
      <c r="RD60" s="366"/>
      <c r="RE60" s="366"/>
      <c r="RF60" s="366"/>
      <c r="RG60" s="366"/>
      <c r="RH60" s="366"/>
      <c r="RI60" s="366"/>
      <c r="RJ60" s="366"/>
      <c r="RK60" s="366"/>
      <c r="RL60" s="366"/>
      <c r="RM60" s="366"/>
      <c r="RN60" s="366"/>
      <c r="RO60" s="366"/>
      <c r="RP60" s="366"/>
      <c r="RQ60" s="366"/>
      <c r="RR60" s="366"/>
      <c r="RS60" s="366"/>
      <c r="RT60" s="366"/>
      <c r="RU60" s="366"/>
      <c r="RV60" s="366"/>
      <c r="RW60" s="366"/>
      <c r="RX60" s="366"/>
      <c r="RY60" s="366"/>
      <c r="RZ60" s="366"/>
      <c r="SA60" s="366"/>
      <c r="SB60" s="366"/>
      <c r="SC60" s="366"/>
      <c r="SD60" s="366"/>
      <c r="SE60" s="366"/>
      <c r="SF60" s="366"/>
      <c r="SG60" s="366"/>
      <c r="SH60" s="366"/>
      <c r="SI60" s="366"/>
      <c r="SJ60" s="366"/>
      <c r="SK60" s="366"/>
      <c r="SL60" s="366"/>
      <c r="SM60" s="366"/>
      <c r="SN60" s="366"/>
      <c r="SO60" s="366"/>
      <c r="SP60" s="366"/>
      <c r="SQ60" s="366"/>
      <c r="SR60" s="366"/>
      <c r="SS60" s="366"/>
      <c r="ST60" s="366"/>
      <c r="SU60" s="366"/>
      <c r="SV60" s="366"/>
      <c r="SW60" s="366"/>
      <c r="SX60" s="366"/>
      <c r="SY60" s="366"/>
      <c r="SZ60" s="366"/>
      <c r="TA60" s="366"/>
      <c r="TB60" s="366"/>
      <c r="TC60" s="366"/>
      <c r="TD60" s="366"/>
      <c r="TE60" s="366"/>
      <c r="TF60" s="366"/>
      <c r="TG60" s="366"/>
      <c r="TH60" s="366"/>
      <c r="TI60" s="366"/>
      <c r="TJ60" s="366"/>
      <c r="TK60" s="366"/>
      <c r="TL60" s="366"/>
      <c r="TM60" s="366"/>
      <c r="TN60" s="366"/>
      <c r="TO60" s="366"/>
      <c r="TP60" s="366"/>
      <c r="TQ60" s="366"/>
      <c r="TR60" s="366"/>
      <c r="TS60" s="366"/>
      <c r="TT60" s="366"/>
      <c r="TU60" s="366"/>
      <c r="TV60" s="366"/>
      <c r="TW60" s="366"/>
      <c r="TX60" s="366"/>
      <c r="TY60" s="366"/>
      <c r="TZ60" s="366"/>
      <c r="UA60" s="366"/>
      <c r="UB60" s="366"/>
      <c r="UC60" s="366"/>
      <c r="UD60" s="366"/>
      <c r="UE60" s="366"/>
      <c r="UF60" s="366"/>
      <c r="UG60" s="366"/>
      <c r="UH60" s="366"/>
      <c r="UI60" s="366"/>
      <c r="UJ60" s="366"/>
      <c r="UK60" s="366"/>
      <c r="UL60" s="366"/>
      <c r="UM60" s="366"/>
      <c r="UN60" s="366"/>
      <c r="UO60" s="366"/>
      <c r="UP60" s="366"/>
      <c r="UQ60" s="366"/>
      <c r="UR60" s="366"/>
      <c r="US60" s="366"/>
      <c r="UT60" s="366"/>
      <c r="UU60" s="366"/>
      <c r="UV60" s="366"/>
      <c r="UW60" s="366"/>
      <c r="UX60" s="366"/>
      <c r="UY60" s="366"/>
      <c r="UZ60" s="366"/>
      <c r="VA60" s="366"/>
      <c r="VB60" s="366"/>
      <c r="VC60" s="366"/>
      <c r="VD60" s="366"/>
      <c r="VE60" s="366"/>
      <c r="VF60" s="366"/>
      <c r="VG60" s="366"/>
      <c r="VH60" s="366"/>
      <c r="VI60" s="366"/>
      <c r="VJ60" s="366"/>
      <c r="VK60" s="366"/>
      <c r="VL60" s="366"/>
      <c r="VM60" s="366"/>
      <c r="VN60" s="366"/>
      <c r="VO60" s="366"/>
      <c r="VP60" s="366"/>
      <c r="VQ60" s="366"/>
      <c r="VR60" s="366"/>
      <c r="VS60" s="366"/>
      <c r="VT60" s="366"/>
      <c r="VU60" s="366"/>
      <c r="VV60" s="366"/>
      <c r="VW60" s="366"/>
      <c r="VX60" s="366"/>
      <c r="VY60" s="366"/>
      <c r="VZ60" s="366"/>
      <c r="WA60" s="366"/>
      <c r="WB60" s="366"/>
      <c r="WC60" s="366"/>
      <c r="WD60" s="366"/>
      <c r="WE60" s="366"/>
      <c r="WF60" s="366"/>
      <c r="WG60" s="366"/>
      <c r="WH60" s="366"/>
      <c r="WI60" s="366"/>
      <c r="WJ60" s="366"/>
      <c r="WK60" s="366"/>
      <c r="WL60" s="366"/>
      <c r="WM60" s="366"/>
      <c r="WN60" s="366"/>
      <c r="WO60" s="366"/>
      <c r="WP60" s="366"/>
      <c r="WQ60" s="366"/>
      <c r="WR60" s="366"/>
      <c r="WS60" s="366"/>
      <c r="WT60" s="366"/>
      <c r="WU60" s="366"/>
      <c r="WV60" s="366"/>
      <c r="WW60" s="366"/>
      <c r="WX60" s="366"/>
      <c r="WY60" s="366"/>
      <c r="WZ60" s="366"/>
      <c r="XA60" s="366"/>
      <c r="XB60" s="366"/>
      <c r="XC60" s="366"/>
      <c r="XD60" s="366"/>
      <c r="XE60" s="366"/>
      <c r="XF60" s="366"/>
      <c r="XG60" s="366"/>
      <c r="XH60" s="366"/>
      <c r="XI60" s="366"/>
      <c r="XJ60" s="366"/>
      <c r="XK60" s="366"/>
      <c r="XL60" s="366"/>
      <c r="XM60" s="366"/>
      <c r="XN60" s="366"/>
      <c r="XO60" s="366"/>
      <c r="XP60" s="366"/>
      <c r="XQ60" s="366"/>
      <c r="XR60" s="366"/>
      <c r="XS60" s="366"/>
      <c r="XT60" s="366"/>
      <c r="XU60" s="366"/>
      <c r="XV60" s="366"/>
      <c r="XW60" s="366"/>
      <c r="XX60" s="366"/>
      <c r="XY60" s="366"/>
      <c r="XZ60" s="366"/>
      <c r="YA60" s="366"/>
      <c r="YB60" s="366"/>
      <c r="YC60" s="366"/>
      <c r="YD60" s="366"/>
      <c r="YE60" s="366"/>
      <c r="YF60" s="366"/>
      <c r="YG60" s="366"/>
      <c r="YH60" s="366"/>
      <c r="YI60" s="366"/>
      <c r="YJ60" s="366"/>
      <c r="YK60" s="366"/>
      <c r="YL60" s="366"/>
      <c r="YM60" s="366"/>
      <c r="YN60" s="366"/>
      <c r="YO60" s="366"/>
      <c r="YP60" s="366"/>
      <c r="YQ60" s="366"/>
      <c r="YR60" s="366"/>
      <c r="YS60" s="366"/>
      <c r="YT60" s="366"/>
      <c r="YU60" s="366"/>
      <c r="YV60" s="366"/>
      <c r="YW60" s="366"/>
      <c r="YX60" s="366"/>
      <c r="YY60" s="366"/>
      <c r="YZ60" s="366"/>
      <c r="ZA60" s="366"/>
      <c r="ZB60" s="366"/>
      <c r="ZC60" s="366"/>
      <c r="ZD60" s="366"/>
      <c r="ZE60" s="366"/>
      <c r="ZF60" s="366"/>
      <c r="ZG60" s="366"/>
      <c r="ZH60" s="366"/>
      <c r="ZI60" s="366"/>
      <c r="ZJ60" s="366"/>
      <c r="ZK60" s="366"/>
      <c r="ZL60" s="366"/>
      <c r="ZM60" s="366"/>
      <c r="ZN60" s="366"/>
      <c r="ZO60" s="366"/>
      <c r="ZP60" s="366"/>
      <c r="ZQ60" s="366"/>
      <c r="ZR60" s="366"/>
      <c r="ZS60" s="366"/>
      <c r="ZT60" s="366"/>
      <c r="ZU60" s="366"/>
      <c r="ZV60" s="366"/>
      <c r="ZW60" s="366"/>
      <c r="ZX60" s="366"/>
      <c r="ZY60" s="366"/>
      <c r="ZZ60" s="366"/>
      <c r="AAA60" s="366"/>
      <c r="AAB60" s="366"/>
      <c r="AAC60" s="366"/>
      <c r="AAD60" s="366"/>
      <c r="AAE60" s="366"/>
      <c r="AAF60" s="366"/>
      <c r="AAG60" s="366"/>
      <c r="AAH60" s="366"/>
      <c r="AAI60" s="366"/>
      <c r="AAJ60" s="366"/>
      <c r="AAK60" s="366"/>
      <c r="AAL60" s="366"/>
      <c r="AAM60" s="366"/>
      <c r="AAN60" s="366"/>
      <c r="AAO60" s="366"/>
      <c r="AAP60" s="366"/>
      <c r="AAQ60" s="366"/>
      <c r="AAR60" s="366"/>
      <c r="AAS60" s="366"/>
      <c r="AAT60" s="366"/>
      <c r="AAU60" s="366"/>
      <c r="AAV60" s="366"/>
      <c r="AAW60" s="366"/>
      <c r="AAX60" s="366"/>
      <c r="AAY60" s="366"/>
      <c r="AAZ60" s="366"/>
      <c r="ABA60" s="366"/>
      <c r="ABB60" s="366"/>
      <c r="ABC60" s="366"/>
      <c r="ABD60" s="366"/>
      <c r="ABE60" s="366"/>
      <c r="ABF60" s="366"/>
      <c r="ABG60" s="366"/>
      <c r="ABH60" s="366"/>
      <c r="ABI60" s="366"/>
      <c r="ABJ60" s="366"/>
      <c r="ABK60" s="366"/>
      <c r="ABL60" s="366"/>
      <c r="ABM60" s="366"/>
      <c r="ABN60" s="366"/>
      <c r="ABO60" s="366"/>
      <c r="ABP60" s="366"/>
      <c r="ABQ60" s="366"/>
      <c r="ABR60" s="366"/>
      <c r="ABS60" s="366"/>
      <c r="ABT60" s="366"/>
      <c r="ABU60" s="366"/>
      <c r="ABV60" s="366"/>
      <c r="ABW60" s="366"/>
      <c r="ABX60" s="366"/>
      <c r="ABY60" s="366"/>
      <c r="ABZ60" s="366"/>
      <c r="ACA60" s="366"/>
      <c r="ACB60" s="366"/>
      <c r="ACC60" s="366"/>
      <c r="ACD60" s="366"/>
      <c r="ACE60" s="366"/>
      <c r="ACF60" s="366"/>
      <c r="ACG60" s="366"/>
      <c r="ACH60" s="366"/>
      <c r="ACI60" s="366"/>
      <c r="ACJ60" s="366"/>
      <c r="ACK60" s="366"/>
      <c r="ACL60" s="366"/>
      <c r="ACM60" s="366"/>
      <c r="ACN60" s="366"/>
      <c r="ACO60" s="366"/>
      <c r="ACP60" s="366"/>
      <c r="ACQ60" s="366"/>
      <c r="ACR60" s="366"/>
      <c r="ACS60" s="366"/>
      <c r="ACT60" s="366"/>
      <c r="ACU60" s="366"/>
      <c r="ACV60" s="366"/>
      <c r="ACW60" s="366"/>
      <c r="ACX60" s="366"/>
      <c r="ACY60" s="366"/>
      <c r="ACZ60" s="366"/>
      <c r="ADA60" s="366"/>
      <c r="ADB60" s="366"/>
      <c r="ADC60" s="366"/>
      <c r="ADD60" s="366"/>
      <c r="ADE60" s="366"/>
      <c r="ADF60" s="366"/>
      <c r="ADG60" s="366"/>
      <c r="ADH60" s="366"/>
      <c r="ADI60" s="366"/>
      <c r="ADJ60" s="366"/>
      <c r="ADK60" s="366"/>
      <c r="ADL60" s="366"/>
      <c r="ADM60" s="366"/>
      <c r="ADN60" s="366"/>
      <c r="ADO60" s="366"/>
      <c r="ADP60" s="366"/>
      <c r="ADQ60" s="366"/>
      <c r="ADR60" s="366"/>
      <c r="ADS60" s="366"/>
      <c r="ADT60" s="366"/>
      <c r="ADU60" s="366"/>
      <c r="ADV60" s="366"/>
      <c r="ADW60" s="366"/>
      <c r="ADX60" s="366"/>
      <c r="ADY60" s="366"/>
      <c r="ADZ60" s="366"/>
      <c r="AEA60" s="366"/>
      <c r="AEB60" s="366"/>
      <c r="AEC60" s="366"/>
      <c r="AED60" s="366"/>
      <c r="AEE60" s="366"/>
      <c r="AEF60" s="366"/>
      <c r="AEG60" s="366"/>
      <c r="AEH60" s="366"/>
      <c r="AEI60" s="366"/>
      <c r="AEJ60" s="366"/>
      <c r="AEK60" s="366"/>
      <c r="AEL60" s="366"/>
      <c r="AEM60" s="366"/>
      <c r="AEN60" s="366"/>
      <c r="AEO60" s="366"/>
      <c r="AEP60" s="366"/>
      <c r="AEQ60" s="366"/>
      <c r="AER60" s="366"/>
      <c r="AES60" s="366"/>
      <c r="AET60" s="366"/>
      <c r="AEU60" s="366"/>
      <c r="AEV60" s="366"/>
      <c r="AEW60" s="366"/>
      <c r="AEX60" s="366"/>
      <c r="AEY60" s="366"/>
      <c r="AEZ60" s="366"/>
      <c r="AFA60" s="366"/>
      <c r="AFB60" s="366"/>
      <c r="AFC60" s="366"/>
      <c r="AFD60" s="366"/>
      <c r="AFE60" s="366"/>
      <c r="AFF60" s="366"/>
      <c r="AFG60" s="366"/>
      <c r="AFH60" s="366"/>
      <c r="AFI60" s="366"/>
      <c r="AFJ60" s="366"/>
      <c r="AFK60" s="366"/>
      <c r="AFL60" s="366"/>
      <c r="AFM60" s="366"/>
      <c r="AFN60" s="366"/>
      <c r="AFO60" s="366"/>
      <c r="AFP60" s="366"/>
      <c r="AFQ60" s="366"/>
      <c r="AFR60" s="366"/>
      <c r="AFS60" s="366"/>
      <c r="AFT60" s="366"/>
      <c r="AFU60" s="366"/>
      <c r="AFV60" s="366"/>
      <c r="AFW60" s="366"/>
      <c r="AFX60" s="366"/>
      <c r="AFY60" s="366"/>
      <c r="AFZ60" s="366"/>
      <c r="AGA60" s="366"/>
      <c r="AGB60" s="366"/>
      <c r="AGC60" s="366"/>
      <c r="AGD60" s="366"/>
      <c r="AGE60" s="366"/>
      <c r="AGF60" s="366"/>
      <c r="AGG60" s="366"/>
      <c r="AGH60" s="366"/>
      <c r="AGI60" s="366"/>
      <c r="AGJ60" s="366"/>
      <c r="AGK60" s="366"/>
      <c r="AGL60" s="366"/>
      <c r="AGM60" s="366"/>
      <c r="AGN60" s="366"/>
      <c r="AGO60" s="366"/>
      <c r="AGP60" s="366"/>
      <c r="AGQ60" s="366"/>
      <c r="AGR60" s="366"/>
      <c r="AGS60" s="366"/>
      <c r="AGT60" s="366"/>
      <c r="AGU60" s="366"/>
      <c r="AGV60" s="366"/>
      <c r="AGW60" s="366"/>
      <c r="AGX60" s="366"/>
      <c r="AGY60" s="366"/>
      <c r="AGZ60" s="366"/>
      <c r="AHA60" s="366"/>
      <c r="AHB60" s="366"/>
      <c r="AHC60" s="366"/>
      <c r="AHD60" s="366"/>
      <c r="AHE60" s="366"/>
      <c r="AHF60" s="366"/>
      <c r="AHG60" s="366"/>
      <c r="AHH60" s="366"/>
      <c r="AHI60" s="366"/>
      <c r="AHJ60" s="366"/>
      <c r="AHK60" s="366"/>
      <c r="AHL60" s="366"/>
      <c r="AHM60" s="366"/>
      <c r="AHN60" s="366"/>
      <c r="AHO60" s="366"/>
      <c r="AHP60" s="366"/>
      <c r="AHQ60" s="366"/>
      <c r="AHR60" s="366"/>
      <c r="AHS60" s="366"/>
      <c r="AHT60" s="366"/>
      <c r="AHU60" s="366"/>
      <c r="AHV60" s="366"/>
      <c r="AHW60" s="366"/>
      <c r="AHX60" s="366"/>
      <c r="AHY60" s="366"/>
      <c r="AHZ60" s="366"/>
      <c r="AIA60" s="366"/>
      <c r="AIB60" s="366"/>
      <c r="AIC60" s="366"/>
      <c r="AID60" s="366"/>
      <c r="AIE60" s="366"/>
      <c r="AIF60" s="366"/>
      <c r="AIG60" s="366"/>
      <c r="AIH60" s="366"/>
      <c r="AII60" s="366"/>
      <c r="AIJ60" s="366"/>
      <c r="AIK60" s="366"/>
      <c r="AIL60" s="366"/>
      <c r="AIM60" s="366"/>
      <c r="AIN60" s="366"/>
      <c r="AIO60" s="366"/>
      <c r="AIP60" s="366"/>
      <c r="AIQ60" s="366"/>
      <c r="AIR60" s="366"/>
      <c r="AIS60" s="366"/>
      <c r="AIT60" s="366"/>
      <c r="AIU60" s="366"/>
      <c r="AIV60" s="366"/>
      <c r="AIW60" s="366"/>
      <c r="AIX60" s="366"/>
      <c r="AIY60" s="366"/>
      <c r="AIZ60" s="366"/>
      <c r="AJA60" s="366"/>
      <c r="AJB60" s="366"/>
      <c r="AJC60" s="366"/>
      <c r="AJD60" s="366"/>
      <c r="AJE60" s="366"/>
      <c r="AJF60" s="366"/>
      <c r="AJG60" s="366"/>
      <c r="AJH60" s="366"/>
      <c r="AJI60" s="366"/>
      <c r="AJJ60" s="366"/>
      <c r="AJK60" s="366"/>
      <c r="AJL60" s="366"/>
      <c r="AJM60" s="366"/>
      <c r="AJN60" s="366"/>
      <c r="AJO60" s="366"/>
      <c r="AJP60" s="366"/>
      <c r="AJQ60" s="366"/>
      <c r="AJR60" s="366"/>
      <c r="AJS60" s="366"/>
      <c r="AJT60" s="366"/>
      <c r="AJU60" s="366"/>
      <c r="AJV60" s="366"/>
      <c r="AJW60" s="366"/>
      <c r="AJX60" s="366"/>
      <c r="AJY60" s="366"/>
      <c r="AJZ60" s="366"/>
      <c r="AKA60" s="366"/>
      <c r="AKB60" s="366"/>
      <c r="AKC60" s="366"/>
      <c r="AKD60" s="366"/>
      <c r="AKE60" s="366"/>
      <c r="AKF60" s="366"/>
      <c r="AKG60" s="366"/>
      <c r="AKH60" s="366"/>
      <c r="AKI60" s="366"/>
      <c r="AKJ60" s="366"/>
      <c r="AKK60" s="366"/>
      <c r="AKL60" s="366"/>
      <c r="AKM60" s="366"/>
      <c r="AKN60" s="366"/>
      <c r="AKO60" s="366"/>
      <c r="AKP60" s="366"/>
      <c r="AKQ60" s="366"/>
      <c r="AKR60" s="366"/>
      <c r="AKS60" s="366"/>
      <c r="AKT60" s="366"/>
      <c r="AKU60" s="366"/>
      <c r="AKV60" s="366"/>
      <c r="AKW60" s="366"/>
      <c r="AKX60" s="366"/>
      <c r="AKY60" s="366"/>
      <c r="AKZ60" s="366"/>
      <c r="ALA60" s="366"/>
      <c r="ALB60" s="366"/>
      <c r="ALC60" s="366"/>
      <c r="ALD60" s="366"/>
      <c r="ALE60" s="366"/>
      <c r="ALF60" s="366"/>
      <c r="ALG60" s="366"/>
      <c r="ALH60" s="366"/>
      <c r="ALI60" s="366"/>
      <c r="ALJ60" s="366"/>
      <c r="ALK60" s="366"/>
      <c r="ALL60" s="366"/>
      <c r="ALM60" s="366"/>
      <c r="ALN60" s="366"/>
      <c r="ALO60" s="366"/>
      <c r="ALP60" s="366"/>
      <c r="ALQ60" s="366"/>
      <c r="ALR60" s="366"/>
      <c r="ALS60" s="366"/>
      <c r="ALT60" s="366"/>
      <c r="ALU60" s="366"/>
      <c r="ALV60" s="366"/>
      <c r="ALW60" s="366"/>
      <c r="ALX60" s="366"/>
      <c r="ALY60" s="366"/>
      <c r="ALZ60" s="366"/>
      <c r="AMA60" s="366"/>
      <c r="AMB60" s="366"/>
      <c r="AMC60" s="366"/>
      <c r="AMD60" s="366"/>
      <c r="AME60" s="366"/>
      <c r="AMF60" s="366"/>
      <c r="AMG60" s="366"/>
      <c r="AMH60" s="366"/>
      <c r="AMI60" s="366"/>
      <c r="AMJ60" s="366"/>
      <c r="AMK60" s="366"/>
      <c r="AML60" s="366"/>
      <c r="AMM60" s="366"/>
      <c r="AMN60" s="366"/>
      <c r="AMO60" s="366"/>
      <c r="AMP60" s="366"/>
      <c r="AMQ60" s="366"/>
      <c r="AMR60" s="366"/>
      <c r="AMS60" s="366"/>
      <c r="AMT60" s="366"/>
      <c r="AMU60" s="366"/>
      <c r="AMV60" s="366"/>
      <c r="AMW60" s="366"/>
      <c r="AMX60" s="366"/>
      <c r="AMY60" s="366"/>
      <c r="AMZ60" s="366"/>
      <c r="ANA60" s="366"/>
      <c r="ANB60" s="366"/>
      <c r="ANC60" s="366"/>
      <c r="AND60" s="366"/>
      <c r="ANE60" s="366"/>
      <c r="ANF60" s="366"/>
      <c r="ANG60" s="366"/>
      <c r="ANH60" s="366"/>
      <c r="ANI60" s="366"/>
      <c r="ANJ60" s="366"/>
      <c r="ANK60" s="366"/>
      <c r="ANL60" s="366"/>
      <c r="ANM60" s="366"/>
      <c r="ANN60" s="366"/>
      <c r="ANO60" s="366"/>
      <c r="ANP60" s="366"/>
      <c r="ANQ60" s="366"/>
      <c r="ANR60" s="366"/>
      <c r="ANS60" s="366"/>
      <c r="ANT60" s="366"/>
      <c r="ANU60" s="366"/>
      <c r="ANV60" s="366"/>
      <c r="ANW60" s="366"/>
      <c r="ANX60" s="366"/>
      <c r="ANY60" s="366"/>
      <c r="ANZ60" s="366"/>
      <c r="AOA60" s="366"/>
      <c r="AOB60" s="366"/>
      <c r="AOC60" s="366"/>
      <c r="AOD60" s="366"/>
      <c r="AOE60" s="366"/>
      <c r="AOF60" s="366"/>
      <c r="AOG60" s="366"/>
      <c r="AOH60" s="366"/>
      <c r="AOI60" s="366"/>
      <c r="AOJ60" s="366"/>
      <c r="AOK60" s="366"/>
      <c r="AOL60" s="366"/>
      <c r="AOM60" s="366"/>
      <c r="AON60" s="366"/>
      <c r="AOO60" s="366"/>
      <c r="AOP60" s="366"/>
      <c r="AOQ60" s="366"/>
      <c r="AOR60" s="366"/>
      <c r="AOS60" s="366"/>
      <c r="AOT60" s="366"/>
      <c r="AOU60" s="366"/>
      <c r="AOV60" s="366"/>
      <c r="AOW60" s="366"/>
      <c r="AOX60" s="366"/>
      <c r="AOY60" s="366"/>
      <c r="AOZ60" s="366"/>
      <c r="APA60" s="366"/>
      <c r="APB60" s="366"/>
      <c r="APC60" s="366"/>
      <c r="APD60" s="366"/>
      <c r="APE60" s="366"/>
      <c r="APF60" s="366"/>
      <c r="APG60" s="366"/>
      <c r="APH60" s="366"/>
      <c r="API60" s="366"/>
      <c r="APJ60" s="366"/>
      <c r="APK60" s="366"/>
      <c r="APL60" s="366"/>
      <c r="APM60" s="366"/>
      <c r="APN60" s="366"/>
      <c r="APO60" s="366"/>
      <c r="APP60" s="366"/>
      <c r="APQ60" s="366"/>
      <c r="APR60" s="366"/>
      <c r="APS60" s="366"/>
      <c r="APT60" s="366"/>
      <c r="APU60" s="366"/>
      <c r="APV60" s="366"/>
      <c r="APW60" s="366"/>
      <c r="APX60" s="366"/>
      <c r="APY60" s="366"/>
      <c r="APZ60" s="366"/>
      <c r="AQA60" s="366"/>
      <c r="AQB60" s="366"/>
      <c r="AQC60" s="366"/>
      <c r="AQD60" s="366"/>
      <c r="AQE60" s="366"/>
      <c r="AQF60" s="366"/>
      <c r="AQG60" s="366"/>
      <c r="AQH60" s="366"/>
      <c r="AQI60" s="366"/>
      <c r="AQJ60" s="366"/>
      <c r="AQK60" s="366"/>
      <c r="AQL60" s="366"/>
      <c r="AQM60" s="366"/>
      <c r="AQN60" s="366"/>
      <c r="AQO60" s="366"/>
      <c r="AQP60" s="366"/>
      <c r="AQQ60" s="366"/>
      <c r="AQR60" s="366"/>
      <c r="AQS60" s="366"/>
      <c r="AQT60" s="366"/>
      <c r="AQU60" s="366"/>
      <c r="AQV60" s="366"/>
      <c r="AQW60" s="366"/>
      <c r="AQX60" s="366"/>
      <c r="AQY60" s="366"/>
      <c r="AQZ60" s="366"/>
      <c r="ARA60" s="366"/>
      <c r="ARB60" s="366"/>
      <c r="ARC60" s="366"/>
      <c r="ARD60" s="366"/>
      <c r="ARE60" s="366"/>
      <c r="ARF60" s="366"/>
      <c r="ARG60" s="366"/>
      <c r="ARH60" s="366"/>
      <c r="ARI60" s="366"/>
      <c r="ARJ60" s="366"/>
      <c r="ARK60" s="366"/>
      <c r="ARL60" s="366"/>
      <c r="ARM60" s="366"/>
      <c r="ARN60" s="366"/>
      <c r="ARO60" s="366"/>
      <c r="ARP60" s="366"/>
      <c r="ARQ60" s="366"/>
      <c r="ARR60" s="366"/>
      <c r="ARS60" s="366"/>
      <c r="ART60" s="366"/>
      <c r="ARU60" s="366"/>
      <c r="ARV60" s="366"/>
      <c r="ARW60" s="366"/>
      <c r="ARX60" s="366"/>
      <c r="ARY60" s="366"/>
      <c r="ARZ60" s="366"/>
      <c r="ASA60" s="366"/>
      <c r="ASB60" s="366"/>
      <c r="ASC60" s="366"/>
      <c r="ASD60" s="366"/>
      <c r="ASE60" s="366"/>
      <c r="ASF60" s="366"/>
      <c r="ASG60" s="366"/>
      <c r="ASH60" s="366"/>
      <c r="ASI60" s="366"/>
      <c r="ASJ60" s="366"/>
      <c r="ASK60" s="366"/>
      <c r="ASL60" s="366"/>
      <c r="ASM60" s="366"/>
      <c r="ASN60" s="366"/>
      <c r="ASO60" s="366"/>
      <c r="ASP60" s="366"/>
      <c r="ASQ60" s="366"/>
      <c r="ASR60" s="366"/>
      <c r="ASS60" s="366"/>
      <c r="AST60" s="366"/>
      <c r="ASU60" s="366"/>
      <c r="ASV60" s="366"/>
      <c r="ASW60" s="366"/>
      <c r="ASX60" s="366"/>
      <c r="ASY60" s="366"/>
      <c r="ASZ60" s="366"/>
      <c r="ATA60" s="366"/>
      <c r="ATB60" s="366"/>
      <c r="ATC60" s="366"/>
      <c r="ATD60" s="366"/>
      <c r="ATE60" s="366"/>
      <c r="ATF60" s="366"/>
      <c r="ATG60" s="366"/>
      <c r="ATH60" s="366"/>
      <c r="ATI60" s="366"/>
      <c r="ATJ60" s="366"/>
      <c r="ATK60" s="366"/>
      <c r="ATL60" s="366"/>
      <c r="ATM60" s="366"/>
      <c r="ATN60" s="366"/>
      <c r="ATO60" s="366"/>
      <c r="ATP60" s="366"/>
      <c r="ATQ60" s="366"/>
      <c r="ATR60" s="366"/>
      <c r="ATS60" s="366"/>
      <c r="ATT60" s="366"/>
      <c r="ATU60" s="366"/>
      <c r="ATV60" s="366"/>
      <c r="ATW60" s="366"/>
      <c r="ATX60" s="366"/>
      <c r="ATY60" s="366"/>
      <c r="ATZ60" s="366"/>
      <c r="AUA60" s="366"/>
      <c r="AUB60" s="366"/>
      <c r="AUC60" s="366"/>
      <c r="AUD60" s="366"/>
      <c r="AUE60" s="366"/>
      <c r="AUF60" s="366"/>
      <c r="AUG60" s="366"/>
      <c r="AUH60" s="366"/>
      <c r="AUI60" s="366"/>
      <c r="AUJ60" s="366"/>
      <c r="AUK60" s="366"/>
      <c r="AUL60" s="366"/>
      <c r="AUM60" s="366"/>
      <c r="AUN60" s="366"/>
      <c r="AUO60" s="366"/>
      <c r="AUP60" s="366"/>
      <c r="AUQ60" s="366"/>
      <c r="AUR60" s="366"/>
      <c r="AUS60" s="366"/>
      <c r="AUT60" s="366"/>
      <c r="AUU60" s="366"/>
      <c r="AUV60" s="366"/>
      <c r="AUW60" s="366"/>
      <c r="AUX60" s="366"/>
      <c r="AUY60" s="366"/>
      <c r="AUZ60" s="366"/>
      <c r="AVA60" s="366"/>
      <c r="AVB60" s="366"/>
      <c r="AVC60" s="366"/>
      <c r="AVD60" s="366"/>
      <c r="AVE60" s="366"/>
      <c r="AVF60" s="366"/>
      <c r="AVG60" s="366"/>
      <c r="AVH60" s="366"/>
      <c r="AVI60" s="366"/>
      <c r="AVJ60" s="366"/>
      <c r="AVK60" s="366"/>
      <c r="AVL60" s="366"/>
      <c r="AVM60" s="366"/>
      <c r="AVN60" s="366"/>
      <c r="AVO60" s="366"/>
      <c r="AVP60" s="366"/>
      <c r="AVQ60" s="366"/>
      <c r="AVR60" s="366"/>
      <c r="AVS60" s="366"/>
      <c r="AVT60" s="366"/>
      <c r="AVU60" s="366"/>
      <c r="AVV60" s="366"/>
      <c r="AVW60" s="366"/>
      <c r="AVX60" s="366"/>
      <c r="AVY60" s="366"/>
      <c r="AVZ60" s="366"/>
      <c r="AWA60" s="366"/>
      <c r="AWB60" s="366"/>
      <c r="AWC60" s="366"/>
      <c r="AWD60" s="366"/>
      <c r="AWE60" s="366"/>
      <c r="AWF60" s="366"/>
      <c r="AWG60" s="366"/>
      <c r="AWH60" s="366"/>
      <c r="AWI60" s="366"/>
      <c r="AWJ60" s="366"/>
      <c r="AWK60" s="366"/>
      <c r="AWL60" s="366"/>
      <c r="AWM60" s="366"/>
      <c r="AWN60" s="366"/>
      <c r="AWO60" s="366"/>
      <c r="AWP60" s="366"/>
      <c r="AWQ60" s="366"/>
      <c r="AWR60" s="366"/>
      <c r="AWS60" s="366"/>
      <c r="AWT60" s="366"/>
      <c r="AWU60" s="366"/>
      <c r="AWV60" s="366"/>
      <c r="AWW60" s="366"/>
      <c r="AWX60" s="366"/>
      <c r="AWY60" s="366"/>
      <c r="AWZ60" s="366"/>
      <c r="AXA60" s="366"/>
      <c r="AXB60" s="366"/>
      <c r="AXC60" s="366"/>
      <c r="AXD60" s="366"/>
      <c r="AXE60" s="366"/>
      <c r="AXF60" s="366"/>
      <c r="AXG60" s="366"/>
      <c r="AXH60" s="366"/>
      <c r="AXI60" s="366"/>
      <c r="AXJ60" s="366"/>
      <c r="AXK60" s="366"/>
      <c r="AXL60" s="366"/>
      <c r="AXM60" s="366"/>
      <c r="AXN60" s="366"/>
      <c r="AXO60" s="366"/>
      <c r="AXP60" s="366"/>
      <c r="AXQ60" s="366"/>
      <c r="AXR60" s="366"/>
      <c r="AXS60" s="366"/>
      <c r="AXT60" s="366"/>
      <c r="AXU60" s="366"/>
      <c r="AXV60" s="366"/>
      <c r="AXW60" s="366"/>
      <c r="AXX60" s="366"/>
      <c r="AXY60" s="366"/>
      <c r="AXZ60" s="366"/>
      <c r="AYA60" s="366"/>
      <c r="AYB60" s="366"/>
      <c r="AYC60" s="366"/>
      <c r="AYD60" s="366"/>
      <c r="AYE60" s="366"/>
      <c r="AYF60" s="366"/>
      <c r="AYG60" s="366"/>
      <c r="AYH60" s="366"/>
      <c r="AYI60" s="366"/>
      <c r="AYJ60" s="366"/>
      <c r="AYK60" s="366"/>
      <c r="AYL60" s="366"/>
      <c r="AYM60" s="366"/>
      <c r="AYN60" s="366"/>
      <c r="AYO60" s="366"/>
      <c r="AYP60" s="366"/>
      <c r="AYQ60" s="366"/>
      <c r="AYR60" s="366"/>
      <c r="AYS60" s="366"/>
      <c r="AYT60" s="366"/>
      <c r="AYU60" s="366"/>
      <c r="AYV60" s="366"/>
      <c r="AYW60" s="366"/>
      <c r="AYX60" s="366"/>
      <c r="AYY60" s="366"/>
      <c r="AYZ60" s="366"/>
      <c r="AZA60" s="366"/>
      <c r="AZB60" s="366"/>
      <c r="AZC60" s="366"/>
      <c r="AZD60" s="366"/>
      <c r="AZE60" s="366"/>
      <c r="AZF60" s="366"/>
      <c r="AZG60" s="366"/>
      <c r="AZH60" s="366"/>
      <c r="AZI60" s="366"/>
      <c r="AZJ60" s="366"/>
      <c r="AZK60" s="366"/>
      <c r="AZL60" s="366"/>
      <c r="AZM60" s="366"/>
      <c r="AZN60" s="366"/>
      <c r="AZO60" s="366"/>
      <c r="AZP60" s="366"/>
      <c r="AZQ60" s="366"/>
      <c r="AZR60" s="366"/>
      <c r="AZS60" s="366"/>
      <c r="AZT60" s="366"/>
      <c r="AZU60" s="366"/>
      <c r="AZV60" s="366"/>
      <c r="AZW60" s="366"/>
      <c r="AZX60" s="366"/>
      <c r="AZY60" s="366"/>
      <c r="AZZ60" s="366"/>
      <c r="BAA60" s="366"/>
      <c r="BAB60" s="366"/>
      <c r="BAC60" s="366"/>
      <c r="BAD60" s="366"/>
      <c r="BAE60" s="366"/>
      <c r="BAF60" s="366"/>
      <c r="BAG60" s="366"/>
      <c r="BAH60" s="366"/>
      <c r="BAI60" s="366"/>
      <c r="BAJ60" s="366"/>
      <c r="BAK60" s="366"/>
      <c r="BAL60" s="366"/>
      <c r="BAM60" s="366"/>
      <c r="BAN60" s="366"/>
      <c r="BAO60" s="366"/>
      <c r="BAP60" s="366"/>
      <c r="BAQ60" s="366"/>
      <c r="BAR60" s="366"/>
      <c r="BAS60" s="366"/>
      <c r="BAT60" s="366"/>
      <c r="BAU60" s="366"/>
      <c r="BAV60" s="366"/>
      <c r="BAW60" s="366"/>
      <c r="BAX60" s="366"/>
      <c r="BAY60" s="366"/>
      <c r="BAZ60" s="366"/>
      <c r="BBA60" s="366"/>
      <c r="BBB60" s="366"/>
      <c r="BBC60" s="366"/>
      <c r="BBD60" s="366"/>
      <c r="BBE60" s="366"/>
      <c r="BBF60" s="366"/>
      <c r="BBG60" s="366"/>
      <c r="BBH60" s="366"/>
      <c r="BBI60" s="366"/>
      <c r="BBJ60" s="366"/>
      <c r="BBK60" s="366"/>
      <c r="BBL60" s="366"/>
      <c r="BBM60" s="366"/>
      <c r="BBN60" s="366"/>
      <c r="BBO60" s="366"/>
      <c r="BBP60" s="366"/>
      <c r="BBQ60" s="366"/>
      <c r="BBR60" s="366"/>
      <c r="BBS60" s="366"/>
      <c r="BBT60" s="366"/>
      <c r="BBU60" s="366"/>
      <c r="BBV60" s="366"/>
      <c r="BBW60" s="366"/>
      <c r="BBX60" s="366"/>
      <c r="BBY60" s="366"/>
      <c r="BBZ60" s="366"/>
      <c r="BCA60" s="366"/>
      <c r="BCB60" s="366"/>
      <c r="BCC60" s="366"/>
      <c r="BCD60" s="366"/>
      <c r="BCE60" s="366"/>
      <c r="BCF60" s="366"/>
      <c r="BCG60" s="366"/>
      <c r="BCH60" s="366"/>
      <c r="BCI60" s="366"/>
      <c r="BCJ60" s="366"/>
      <c r="BCK60" s="366"/>
      <c r="BCL60" s="366"/>
      <c r="BCM60" s="366"/>
      <c r="BCN60" s="366"/>
      <c r="BCO60" s="366"/>
      <c r="BCP60" s="366"/>
      <c r="BCQ60" s="366"/>
      <c r="BCR60" s="366"/>
      <c r="BCS60" s="366"/>
      <c r="BCT60" s="366"/>
      <c r="BCU60" s="366"/>
      <c r="BCV60" s="366"/>
      <c r="BCW60" s="366"/>
      <c r="BCX60" s="366"/>
      <c r="BCY60" s="366"/>
      <c r="BCZ60" s="366"/>
      <c r="BDA60" s="366"/>
      <c r="BDB60" s="366"/>
      <c r="BDC60" s="366"/>
      <c r="BDD60" s="366"/>
      <c r="BDE60" s="366"/>
      <c r="BDF60" s="366"/>
      <c r="BDG60" s="366"/>
      <c r="BDH60" s="366"/>
      <c r="BDI60" s="366"/>
      <c r="BDJ60" s="366"/>
      <c r="BDK60" s="366"/>
      <c r="BDL60" s="366"/>
      <c r="BDM60" s="366"/>
      <c r="BDN60" s="366"/>
      <c r="BDO60" s="366"/>
      <c r="BDP60" s="366"/>
      <c r="BDQ60" s="366"/>
      <c r="BDR60" s="366"/>
      <c r="BDS60" s="366"/>
      <c r="BDT60" s="366"/>
      <c r="BDU60" s="366"/>
      <c r="BDV60" s="366"/>
      <c r="BDW60" s="366"/>
      <c r="BDX60" s="366"/>
      <c r="BDY60" s="366"/>
      <c r="BDZ60" s="366"/>
      <c r="BEA60" s="366"/>
      <c r="BEB60" s="366"/>
      <c r="BEC60" s="366"/>
      <c r="BED60" s="366"/>
      <c r="BEE60" s="366"/>
      <c r="BEF60" s="366"/>
      <c r="BEG60" s="366"/>
      <c r="BEH60" s="366"/>
      <c r="BEI60" s="366"/>
      <c r="BEJ60" s="366"/>
      <c r="BEK60" s="366"/>
      <c r="BEL60" s="366"/>
      <c r="BEM60" s="366"/>
      <c r="BEN60" s="366"/>
      <c r="BEO60" s="366"/>
      <c r="BEP60" s="366"/>
      <c r="BEQ60" s="366"/>
      <c r="BER60" s="366"/>
      <c r="BES60" s="366"/>
      <c r="BET60" s="366"/>
      <c r="BEU60" s="366"/>
      <c r="BEV60" s="366"/>
      <c r="BEW60" s="366"/>
      <c r="BEX60" s="366"/>
      <c r="BEY60" s="366"/>
      <c r="BEZ60" s="366"/>
      <c r="BFA60" s="366"/>
      <c r="BFB60" s="366"/>
      <c r="BFC60" s="366"/>
      <c r="BFD60" s="366"/>
      <c r="BFE60" s="366"/>
      <c r="BFF60" s="366"/>
      <c r="BFG60" s="366"/>
      <c r="BFH60" s="366"/>
      <c r="BFI60" s="366"/>
      <c r="BFJ60" s="366"/>
      <c r="BFK60" s="366"/>
      <c r="BFL60" s="366"/>
      <c r="BFM60" s="366"/>
      <c r="BFN60" s="366"/>
      <c r="BFO60" s="366"/>
      <c r="BFP60" s="366"/>
      <c r="BFQ60" s="366"/>
      <c r="BFR60" s="366"/>
      <c r="BFS60" s="366"/>
      <c r="BFT60" s="366"/>
      <c r="BFU60" s="366"/>
      <c r="BFV60" s="366"/>
      <c r="BFW60" s="366"/>
      <c r="BFX60" s="366"/>
      <c r="BFY60" s="366"/>
      <c r="BFZ60" s="366"/>
      <c r="BGA60" s="366"/>
      <c r="BGB60" s="366"/>
      <c r="BGC60" s="366"/>
      <c r="BGD60" s="366"/>
      <c r="BGE60" s="366"/>
      <c r="BGF60" s="366"/>
      <c r="BGG60" s="366"/>
      <c r="BGH60" s="366"/>
      <c r="BGI60" s="366"/>
      <c r="BGJ60" s="366"/>
      <c r="BGK60" s="366"/>
      <c r="BGL60" s="366"/>
      <c r="BGM60" s="366"/>
      <c r="BGN60" s="366"/>
      <c r="BGO60" s="366"/>
      <c r="BGP60" s="366"/>
      <c r="BGQ60" s="366"/>
      <c r="BGR60" s="366"/>
      <c r="BGS60" s="366"/>
      <c r="BGT60" s="366"/>
      <c r="BGU60" s="366"/>
      <c r="BGV60" s="366"/>
      <c r="BGW60" s="366"/>
      <c r="BGX60" s="366"/>
      <c r="BGY60" s="366"/>
      <c r="BGZ60" s="366"/>
      <c r="BHA60" s="366"/>
      <c r="BHB60" s="366"/>
      <c r="BHC60" s="366"/>
      <c r="BHD60" s="366"/>
      <c r="BHE60" s="366"/>
      <c r="BHF60" s="366"/>
      <c r="BHG60" s="366"/>
      <c r="BHH60" s="366"/>
      <c r="BHI60" s="366"/>
      <c r="BHJ60" s="366"/>
      <c r="BHK60" s="366"/>
      <c r="BHL60" s="366"/>
      <c r="BHM60" s="366"/>
      <c r="BHN60" s="366"/>
      <c r="BHO60" s="366"/>
      <c r="BHP60" s="366"/>
      <c r="BHQ60" s="366"/>
      <c r="BHR60" s="366"/>
      <c r="BHS60" s="366"/>
      <c r="BHT60" s="366"/>
      <c r="BHU60" s="366"/>
      <c r="BHV60" s="366"/>
      <c r="BHW60" s="366"/>
      <c r="BHX60" s="366"/>
      <c r="BHY60" s="366"/>
      <c r="BHZ60" s="366"/>
      <c r="BIA60" s="366"/>
      <c r="BIB60" s="366"/>
      <c r="BIC60" s="366"/>
      <c r="BID60" s="366"/>
      <c r="BIE60" s="366"/>
      <c r="BIF60" s="366"/>
      <c r="BIG60" s="366"/>
      <c r="BIH60" s="366"/>
      <c r="BII60" s="366"/>
      <c r="BIJ60" s="366"/>
      <c r="BIK60" s="366"/>
      <c r="BIL60" s="366"/>
      <c r="BIM60" s="366"/>
      <c r="BIN60" s="366"/>
      <c r="BIO60" s="366"/>
      <c r="BIP60" s="366"/>
      <c r="BIQ60" s="366"/>
      <c r="BIR60" s="366"/>
      <c r="BIS60" s="366"/>
      <c r="BIT60" s="366"/>
      <c r="BIU60" s="366"/>
      <c r="BIV60" s="366"/>
      <c r="BIW60" s="366"/>
      <c r="BIX60" s="366"/>
      <c r="BIY60" s="366"/>
      <c r="BIZ60" s="366"/>
      <c r="BJA60" s="366"/>
      <c r="BJB60" s="366"/>
      <c r="BJC60" s="366"/>
      <c r="BJD60" s="366"/>
      <c r="BJE60" s="366"/>
      <c r="BJF60" s="366"/>
      <c r="BJG60" s="366"/>
      <c r="BJH60" s="366"/>
      <c r="BJI60" s="366"/>
      <c r="BJJ60" s="366"/>
      <c r="BJK60" s="366"/>
      <c r="BJL60" s="366"/>
      <c r="BJM60" s="366"/>
      <c r="BJN60" s="366"/>
      <c r="BJO60" s="366"/>
      <c r="BJP60" s="366"/>
      <c r="BJQ60" s="366"/>
      <c r="BJR60" s="366"/>
      <c r="BJS60" s="366"/>
      <c r="BJT60" s="366"/>
      <c r="BJU60" s="366"/>
      <c r="BJV60" s="366"/>
      <c r="BJW60" s="366"/>
      <c r="BJX60" s="366"/>
      <c r="BJY60" s="366"/>
      <c r="BJZ60" s="366"/>
      <c r="BKA60" s="366"/>
      <c r="BKB60" s="366"/>
      <c r="BKC60" s="366"/>
      <c r="BKD60" s="366"/>
      <c r="BKE60" s="366"/>
      <c r="BKF60" s="366"/>
      <c r="BKG60" s="366"/>
      <c r="BKH60" s="366"/>
      <c r="BKI60" s="366"/>
      <c r="BKJ60" s="366"/>
      <c r="BKK60" s="366"/>
      <c r="BKL60" s="366"/>
      <c r="BKM60" s="366"/>
      <c r="BKN60" s="366"/>
      <c r="BKO60" s="366"/>
      <c r="BKP60" s="366"/>
      <c r="BKQ60" s="366"/>
      <c r="BKR60" s="366"/>
      <c r="BKS60" s="366"/>
      <c r="BKT60" s="366"/>
      <c r="BKU60" s="366"/>
      <c r="BKV60" s="366"/>
      <c r="BKW60" s="366"/>
      <c r="BKX60" s="366"/>
      <c r="BKY60" s="366"/>
      <c r="BKZ60" s="366"/>
      <c r="BLA60" s="366"/>
      <c r="BLB60" s="366"/>
      <c r="BLC60" s="366"/>
      <c r="BLD60" s="366"/>
      <c r="BLE60" s="366"/>
      <c r="BLF60" s="366"/>
      <c r="BLG60" s="366"/>
      <c r="BLH60" s="366"/>
      <c r="BLI60" s="366"/>
      <c r="BLJ60" s="366"/>
      <c r="BLK60" s="366"/>
      <c r="BLL60" s="366"/>
      <c r="BLM60" s="366"/>
      <c r="BLN60" s="366"/>
      <c r="BLO60" s="366"/>
      <c r="BLP60" s="366"/>
      <c r="BLQ60" s="366"/>
      <c r="BLR60" s="366"/>
      <c r="BLS60" s="366"/>
      <c r="BLT60" s="366"/>
      <c r="BLU60" s="366"/>
      <c r="BLV60" s="366"/>
      <c r="BLW60" s="366"/>
      <c r="BLX60" s="366"/>
      <c r="BLY60" s="366"/>
      <c r="BLZ60" s="366"/>
      <c r="BMA60" s="366"/>
      <c r="BMB60" s="366"/>
      <c r="BMC60" s="366"/>
      <c r="BMD60" s="366"/>
      <c r="BME60" s="366"/>
      <c r="BMF60" s="366"/>
      <c r="BMG60" s="366"/>
      <c r="BMH60" s="366"/>
      <c r="BMI60" s="366"/>
      <c r="BMJ60" s="366"/>
      <c r="BMK60" s="366"/>
      <c r="BML60" s="366"/>
      <c r="BMM60" s="366"/>
      <c r="BMN60" s="366"/>
      <c r="BMO60" s="366"/>
      <c r="BMP60" s="366"/>
      <c r="BMQ60" s="366"/>
      <c r="BMR60" s="366"/>
      <c r="BMS60" s="366"/>
      <c r="BMT60" s="366"/>
      <c r="BMU60" s="366"/>
      <c r="BMV60" s="366"/>
      <c r="BMW60" s="366"/>
      <c r="BMX60" s="366"/>
      <c r="BMY60" s="366"/>
      <c r="BMZ60" s="366"/>
      <c r="BNA60" s="366"/>
      <c r="BNB60" s="366"/>
      <c r="BNC60" s="366"/>
      <c r="BND60" s="366"/>
      <c r="BNE60" s="366"/>
      <c r="BNF60" s="366"/>
      <c r="BNG60" s="366"/>
      <c r="BNH60" s="366"/>
      <c r="BNI60" s="366"/>
      <c r="BNJ60" s="366"/>
      <c r="BNK60" s="366"/>
      <c r="BNL60" s="366"/>
      <c r="BNM60" s="366"/>
      <c r="BNN60" s="366"/>
      <c r="BNO60" s="366"/>
      <c r="BNP60" s="366"/>
      <c r="BNQ60" s="366"/>
      <c r="BNR60" s="366"/>
      <c r="BNS60" s="366"/>
      <c r="BNT60" s="366"/>
      <c r="BNU60" s="366"/>
      <c r="BNV60" s="366"/>
      <c r="BNW60" s="366"/>
      <c r="BNX60" s="366"/>
      <c r="BNY60" s="366"/>
      <c r="BNZ60" s="366"/>
      <c r="BOA60" s="366"/>
      <c r="BOB60" s="366"/>
      <c r="BOC60" s="366"/>
      <c r="BOD60" s="366"/>
      <c r="BOE60" s="366"/>
      <c r="BOF60" s="366"/>
      <c r="BOG60" s="366"/>
      <c r="BOH60" s="366"/>
      <c r="BOI60" s="366"/>
      <c r="BOJ60" s="366"/>
      <c r="BOK60" s="366"/>
      <c r="BOL60" s="366"/>
      <c r="BOM60" s="366"/>
      <c r="BON60" s="366"/>
      <c r="BOO60" s="366"/>
      <c r="BOP60" s="366"/>
      <c r="BOQ60" s="366"/>
      <c r="BOR60" s="366"/>
      <c r="BOS60" s="366"/>
      <c r="BOT60" s="366"/>
      <c r="BOU60" s="366"/>
      <c r="BOV60" s="366"/>
      <c r="BOW60" s="366"/>
      <c r="BOX60" s="366"/>
      <c r="BOY60" s="366"/>
      <c r="BOZ60" s="366"/>
      <c r="BPA60" s="366"/>
      <c r="BPB60" s="366"/>
      <c r="BPC60" s="366"/>
      <c r="BPD60" s="366"/>
      <c r="BPE60" s="366"/>
      <c r="BPF60" s="366"/>
      <c r="BPG60" s="366"/>
      <c r="BPH60" s="366"/>
      <c r="BPI60" s="366"/>
      <c r="BPJ60" s="366"/>
      <c r="BPK60" s="366"/>
      <c r="BPL60" s="366"/>
      <c r="BPM60" s="366"/>
      <c r="BPN60" s="366"/>
      <c r="BPO60" s="366"/>
      <c r="BPP60" s="366"/>
      <c r="BPQ60" s="366"/>
      <c r="BPR60" s="366"/>
      <c r="BPS60" s="366"/>
      <c r="BPT60" s="366"/>
      <c r="BPU60" s="366"/>
      <c r="BPV60" s="366"/>
      <c r="BPW60" s="366"/>
      <c r="BPX60" s="366"/>
      <c r="BPY60" s="366"/>
      <c r="BPZ60" s="366"/>
      <c r="BQA60" s="366"/>
      <c r="BQB60" s="366"/>
      <c r="BQC60" s="366"/>
      <c r="BQD60" s="366"/>
      <c r="BQE60" s="366"/>
      <c r="BQF60" s="366"/>
      <c r="BQG60" s="366"/>
      <c r="BQH60" s="366"/>
      <c r="BQI60" s="366"/>
      <c r="BQJ60" s="366"/>
      <c r="BQK60" s="366"/>
      <c r="BQL60" s="366"/>
      <c r="BQM60" s="366"/>
      <c r="BQN60" s="366"/>
      <c r="BQO60" s="366"/>
      <c r="BQP60" s="366"/>
      <c r="BQQ60" s="366"/>
      <c r="BQR60" s="366"/>
      <c r="BQS60" s="366"/>
      <c r="BQT60" s="366"/>
      <c r="BQU60" s="366"/>
      <c r="BQV60" s="366"/>
      <c r="BQW60" s="366"/>
      <c r="BQX60" s="366"/>
      <c r="BQY60" s="366"/>
      <c r="BQZ60" s="366"/>
      <c r="BRA60" s="366"/>
      <c r="BRB60" s="366"/>
      <c r="BRC60" s="366"/>
      <c r="BRD60" s="366"/>
      <c r="BRE60" s="366"/>
      <c r="BRF60" s="366"/>
      <c r="BRG60" s="366"/>
      <c r="BRH60" s="366"/>
      <c r="BRI60" s="366"/>
      <c r="BRJ60" s="366"/>
      <c r="BRK60" s="366"/>
      <c r="BRL60" s="366"/>
      <c r="BRM60" s="366"/>
      <c r="BRN60" s="366"/>
      <c r="BRO60" s="366"/>
      <c r="BRP60" s="366"/>
      <c r="BRQ60" s="366"/>
      <c r="BRR60" s="366"/>
      <c r="BRS60" s="366"/>
      <c r="BRT60" s="366"/>
      <c r="BRU60" s="366"/>
      <c r="BRV60" s="366"/>
      <c r="BRW60" s="366"/>
      <c r="BRX60" s="366"/>
      <c r="BRY60" s="366"/>
      <c r="BRZ60" s="366"/>
      <c r="BSA60" s="366"/>
      <c r="BSB60" s="366"/>
      <c r="BSC60" s="366"/>
      <c r="BSD60" s="366"/>
      <c r="BSE60" s="366"/>
      <c r="BSF60" s="366"/>
      <c r="BSG60" s="366"/>
      <c r="BSH60" s="366"/>
      <c r="BSI60" s="366"/>
      <c r="BSJ60" s="366"/>
      <c r="BSK60" s="366"/>
      <c r="BSL60" s="366"/>
      <c r="BSM60" s="366"/>
      <c r="BSN60" s="366"/>
      <c r="BSO60" s="366"/>
      <c r="BSP60" s="366"/>
      <c r="BSQ60" s="366"/>
      <c r="BSR60" s="366"/>
      <c r="BSS60" s="366"/>
      <c r="BST60" s="366"/>
      <c r="BSU60" s="366"/>
      <c r="BSV60" s="366"/>
      <c r="BSW60" s="366"/>
      <c r="BSX60" s="366"/>
      <c r="BSY60" s="366"/>
      <c r="BSZ60" s="366"/>
      <c r="BTA60" s="366"/>
      <c r="BTB60" s="366"/>
      <c r="BTC60" s="366"/>
      <c r="BTD60" s="366"/>
      <c r="BTE60" s="366"/>
      <c r="BTF60" s="366"/>
      <c r="BTG60" s="366"/>
      <c r="BTH60" s="366"/>
      <c r="BTI60" s="366"/>
      <c r="BTJ60" s="366"/>
      <c r="BTK60" s="366"/>
      <c r="BTL60" s="366"/>
      <c r="BTM60" s="366"/>
      <c r="BTN60" s="366"/>
      <c r="BTO60" s="366"/>
      <c r="BTP60" s="366"/>
      <c r="BTQ60" s="366"/>
      <c r="BTR60" s="366"/>
      <c r="BTS60" s="366"/>
      <c r="BTT60" s="366"/>
      <c r="BTU60" s="366"/>
      <c r="BTV60" s="366"/>
      <c r="BTW60" s="366"/>
      <c r="BTX60" s="366"/>
      <c r="BTY60" s="366"/>
      <c r="BTZ60" s="366"/>
      <c r="BUA60" s="366"/>
      <c r="BUB60" s="366"/>
      <c r="BUC60" s="366"/>
      <c r="BUD60" s="366"/>
      <c r="BUE60" s="366"/>
      <c r="BUF60" s="366"/>
      <c r="BUG60" s="366"/>
      <c r="BUH60" s="366"/>
      <c r="BUI60" s="366"/>
      <c r="BUJ60" s="366"/>
      <c r="BUK60" s="366"/>
      <c r="BUL60" s="366"/>
      <c r="BUM60" s="366"/>
      <c r="BUN60" s="366"/>
      <c r="BUO60" s="366"/>
      <c r="BUP60" s="366"/>
      <c r="BUQ60" s="366"/>
      <c r="BUR60" s="366"/>
      <c r="BUS60" s="366"/>
      <c r="BUT60" s="366"/>
      <c r="BUU60" s="366"/>
      <c r="BUV60" s="366"/>
      <c r="BUW60" s="366"/>
      <c r="BUX60" s="366"/>
      <c r="BUY60" s="366"/>
      <c r="BUZ60" s="366"/>
      <c r="BVA60" s="366"/>
      <c r="BVB60" s="366"/>
      <c r="BVC60" s="366"/>
      <c r="BVD60" s="366"/>
      <c r="BVE60" s="366"/>
      <c r="BVF60" s="366"/>
      <c r="BVG60" s="366"/>
      <c r="BVH60" s="366"/>
      <c r="BVI60" s="366"/>
      <c r="BVJ60" s="366"/>
      <c r="BVK60" s="366"/>
      <c r="BVL60" s="366"/>
      <c r="BVM60" s="366"/>
      <c r="BVN60" s="366"/>
      <c r="BVO60" s="366"/>
      <c r="BVP60" s="366"/>
      <c r="BVQ60" s="366"/>
      <c r="BVR60" s="366"/>
      <c r="BVS60" s="366"/>
      <c r="BVT60" s="366"/>
      <c r="BVU60" s="366"/>
      <c r="BVV60" s="366"/>
      <c r="BVW60" s="366"/>
      <c r="BVX60" s="366"/>
      <c r="BVY60" s="366"/>
      <c r="BVZ60" s="366"/>
      <c r="BWA60" s="366"/>
      <c r="BWB60" s="366"/>
      <c r="BWC60" s="366"/>
      <c r="BWD60" s="366"/>
      <c r="BWE60" s="366"/>
      <c r="BWF60" s="366"/>
      <c r="BWG60" s="366"/>
      <c r="BWH60" s="366"/>
      <c r="BWI60" s="366"/>
      <c r="BWJ60" s="366"/>
      <c r="BWK60" s="366"/>
      <c r="BWL60" s="366"/>
      <c r="BWM60" s="366"/>
      <c r="BWN60" s="366"/>
      <c r="BWO60" s="366"/>
      <c r="BWP60" s="366"/>
      <c r="BWQ60" s="366"/>
      <c r="BWR60" s="366"/>
      <c r="BWS60" s="366"/>
      <c r="BWT60" s="366"/>
      <c r="BWU60" s="366"/>
      <c r="BWV60" s="366"/>
      <c r="BWW60" s="366"/>
      <c r="BWX60" s="366"/>
      <c r="BWY60" s="366"/>
      <c r="BWZ60" s="366"/>
      <c r="BXA60" s="366"/>
      <c r="BXB60" s="366"/>
      <c r="BXC60" s="366"/>
      <c r="BXD60" s="366"/>
      <c r="BXE60" s="366"/>
      <c r="BXF60" s="366"/>
      <c r="BXG60" s="366"/>
      <c r="BXH60" s="366"/>
      <c r="BXI60" s="366"/>
      <c r="BXJ60" s="366"/>
      <c r="BXK60" s="366"/>
      <c r="BXL60" s="366"/>
      <c r="BXM60" s="366"/>
      <c r="BXN60" s="366"/>
      <c r="BXO60" s="366"/>
      <c r="BXP60" s="366"/>
      <c r="BXQ60" s="366"/>
      <c r="BXR60" s="366"/>
      <c r="BXS60" s="366"/>
      <c r="BXT60" s="366"/>
      <c r="BXU60" s="366"/>
      <c r="BXV60" s="366"/>
      <c r="BXW60" s="366"/>
      <c r="BXX60" s="366"/>
      <c r="BXY60" s="366"/>
      <c r="BXZ60" s="366"/>
      <c r="BYA60" s="366"/>
      <c r="BYB60" s="366"/>
      <c r="BYC60" s="366"/>
      <c r="BYD60" s="366"/>
      <c r="BYE60" s="366"/>
      <c r="BYF60" s="366"/>
      <c r="BYG60" s="366"/>
      <c r="BYH60" s="366"/>
      <c r="BYI60" s="366"/>
      <c r="BYJ60" s="366"/>
      <c r="BYK60" s="366"/>
      <c r="BYL60" s="366"/>
      <c r="BYM60" s="366"/>
      <c r="BYN60" s="366"/>
      <c r="BYO60" s="366"/>
      <c r="BYP60" s="366"/>
      <c r="BYQ60" s="366"/>
      <c r="BYR60" s="366"/>
      <c r="BYS60" s="366"/>
      <c r="BYT60" s="366"/>
      <c r="BYU60" s="366"/>
      <c r="BYV60" s="366"/>
      <c r="BYW60" s="366"/>
      <c r="BYX60" s="366"/>
      <c r="BYY60" s="366"/>
      <c r="BYZ60" s="366"/>
      <c r="BZA60" s="366"/>
      <c r="BZB60" s="366"/>
      <c r="BZC60" s="366"/>
      <c r="BZD60" s="366"/>
      <c r="BZE60" s="366"/>
      <c r="BZF60" s="366"/>
      <c r="BZG60" s="366"/>
      <c r="BZH60" s="366"/>
      <c r="BZI60" s="366"/>
      <c r="BZJ60" s="366"/>
      <c r="BZK60" s="366"/>
      <c r="BZL60" s="366"/>
      <c r="BZM60" s="366"/>
      <c r="BZN60" s="366"/>
      <c r="BZO60" s="366"/>
      <c r="BZP60" s="366"/>
      <c r="BZQ60" s="366"/>
      <c r="BZR60" s="366"/>
      <c r="BZS60" s="366"/>
      <c r="BZT60" s="366"/>
      <c r="BZU60" s="366"/>
      <c r="BZV60" s="366"/>
      <c r="BZW60" s="366"/>
      <c r="BZX60" s="366"/>
      <c r="BZY60" s="366"/>
      <c r="BZZ60" s="366"/>
      <c r="CAA60" s="366"/>
      <c r="CAB60" s="366"/>
      <c r="CAC60" s="366"/>
      <c r="CAD60" s="366"/>
      <c r="CAE60" s="366"/>
      <c r="CAF60" s="366"/>
      <c r="CAG60" s="366"/>
      <c r="CAH60" s="366"/>
      <c r="CAI60" s="366"/>
      <c r="CAJ60" s="366"/>
      <c r="CAK60" s="366"/>
      <c r="CAL60" s="366"/>
      <c r="CAM60" s="366"/>
      <c r="CAN60" s="366"/>
      <c r="CAO60" s="366"/>
      <c r="CAP60" s="366"/>
      <c r="CAQ60" s="366"/>
      <c r="CAR60" s="366"/>
      <c r="CAS60" s="366"/>
      <c r="CAT60" s="366"/>
      <c r="CAU60" s="366"/>
      <c r="CAV60" s="366"/>
      <c r="CAW60" s="366"/>
      <c r="CAX60" s="366"/>
      <c r="CAY60" s="366"/>
      <c r="CAZ60" s="366"/>
      <c r="CBA60" s="366"/>
      <c r="CBB60" s="366"/>
      <c r="CBC60" s="366"/>
      <c r="CBD60" s="366"/>
      <c r="CBE60" s="366"/>
      <c r="CBF60" s="366"/>
      <c r="CBG60" s="366"/>
      <c r="CBH60" s="366"/>
      <c r="CBI60" s="366"/>
      <c r="CBJ60" s="366"/>
      <c r="CBK60" s="366"/>
      <c r="CBL60" s="366"/>
      <c r="CBM60" s="366"/>
      <c r="CBN60" s="366"/>
      <c r="CBO60" s="366"/>
      <c r="CBP60" s="366"/>
      <c r="CBQ60" s="366"/>
      <c r="CBR60" s="366"/>
      <c r="CBS60" s="366"/>
      <c r="CBT60" s="366"/>
      <c r="CBU60" s="366"/>
      <c r="CBV60" s="366"/>
      <c r="CBW60" s="366"/>
      <c r="CBX60" s="366"/>
      <c r="CBY60" s="366"/>
      <c r="CBZ60" s="366"/>
      <c r="CCA60" s="366"/>
      <c r="CCB60" s="366"/>
      <c r="CCC60" s="366"/>
      <c r="CCD60" s="366"/>
      <c r="CCE60" s="366"/>
      <c r="CCF60" s="366"/>
      <c r="CCG60" s="366"/>
      <c r="CCH60" s="366"/>
      <c r="CCI60" s="366"/>
      <c r="CCJ60" s="366"/>
      <c r="CCK60" s="366"/>
      <c r="CCL60" s="366"/>
      <c r="CCM60" s="366"/>
      <c r="CCN60" s="366"/>
      <c r="CCO60" s="366"/>
      <c r="CCP60" s="366"/>
      <c r="CCQ60" s="366"/>
      <c r="CCR60" s="366"/>
      <c r="CCS60" s="366"/>
      <c r="CCT60" s="366"/>
      <c r="CCU60" s="366"/>
      <c r="CCV60" s="366"/>
      <c r="CCW60" s="366"/>
      <c r="CCX60" s="366"/>
      <c r="CCY60" s="366"/>
      <c r="CCZ60" s="366"/>
      <c r="CDA60" s="366"/>
      <c r="CDB60" s="366"/>
      <c r="CDC60" s="366"/>
      <c r="CDD60" s="366"/>
      <c r="CDE60" s="366"/>
      <c r="CDF60" s="366"/>
      <c r="CDG60" s="366"/>
      <c r="CDH60" s="366"/>
      <c r="CDI60" s="366"/>
      <c r="CDJ60" s="366"/>
      <c r="CDK60" s="366"/>
      <c r="CDL60" s="366"/>
      <c r="CDM60" s="366"/>
      <c r="CDN60" s="366"/>
      <c r="CDO60" s="366"/>
      <c r="CDP60" s="366"/>
      <c r="CDQ60" s="366"/>
      <c r="CDR60" s="366"/>
      <c r="CDS60" s="366"/>
      <c r="CDT60" s="366"/>
      <c r="CDU60" s="366"/>
      <c r="CDV60" s="366"/>
      <c r="CDW60" s="366"/>
      <c r="CDX60" s="366"/>
      <c r="CDY60" s="366"/>
      <c r="CDZ60" s="366"/>
      <c r="CEA60" s="366"/>
      <c r="CEB60" s="366"/>
      <c r="CEC60" s="366"/>
      <c r="CED60" s="366"/>
      <c r="CEE60" s="366"/>
      <c r="CEF60" s="366"/>
      <c r="CEG60" s="366"/>
      <c r="CEH60" s="366"/>
      <c r="CEI60" s="366"/>
      <c r="CEJ60" s="366"/>
      <c r="CEK60" s="366"/>
      <c r="CEL60" s="366"/>
      <c r="CEM60" s="366"/>
      <c r="CEN60" s="366"/>
      <c r="CEO60" s="366"/>
      <c r="CEP60" s="366"/>
      <c r="CEQ60" s="366"/>
      <c r="CER60" s="366"/>
      <c r="CES60" s="366"/>
      <c r="CET60" s="366"/>
      <c r="CEU60" s="366"/>
      <c r="CEV60" s="366"/>
      <c r="CEW60" s="366"/>
      <c r="CEX60" s="366"/>
      <c r="CEY60" s="366"/>
      <c r="CEZ60" s="366"/>
      <c r="CFA60" s="366"/>
      <c r="CFB60" s="366"/>
      <c r="CFC60" s="366"/>
      <c r="CFD60" s="366"/>
      <c r="CFE60" s="366"/>
      <c r="CFF60" s="366"/>
      <c r="CFG60" s="366"/>
      <c r="CFH60" s="366"/>
      <c r="CFI60" s="366"/>
      <c r="CFJ60" s="366"/>
      <c r="CFK60" s="366"/>
      <c r="CFL60" s="366"/>
      <c r="CFM60" s="366"/>
      <c r="CFN60" s="366"/>
      <c r="CFO60" s="366"/>
      <c r="CFP60" s="366"/>
      <c r="CFQ60" s="366"/>
      <c r="CFR60" s="366"/>
      <c r="CFS60" s="366"/>
      <c r="CFT60" s="366"/>
      <c r="CFU60" s="366"/>
      <c r="CFV60" s="366"/>
      <c r="CFW60" s="366"/>
      <c r="CFX60" s="366"/>
      <c r="CFY60" s="366"/>
      <c r="CFZ60" s="366"/>
    </row>
    <row r="61" spans="1:2210" s="365" customFormat="1" ht="109.2" x14ac:dyDescent="0.3">
      <c r="A61" s="372" t="s">
        <v>1243</v>
      </c>
      <c r="B61" s="379" t="s">
        <v>1016</v>
      </c>
      <c r="C61" s="374" t="s">
        <v>1244</v>
      </c>
      <c r="D61" s="379" t="s">
        <v>1165</v>
      </c>
      <c r="E61" s="373" t="s">
        <v>1245</v>
      </c>
      <c r="F61" s="373" t="s">
        <v>1246</v>
      </c>
      <c r="G61" s="373" t="s">
        <v>1019</v>
      </c>
      <c r="H61" s="373">
        <v>4</v>
      </c>
      <c r="I61" s="373" t="s">
        <v>1012</v>
      </c>
      <c r="J61" s="373">
        <v>20</v>
      </c>
      <c r="K61" s="375"/>
      <c r="L61" s="373" t="s">
        <v>1247</v>
      </c>
      <c r="M61" s="373" t="s">
        <v>1014</v>
      </c>
      <c r="N61" s="373"/>
      <c r="W61" s="392" t="s">
        <v>154</v>
      </c>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c r="BO61" s="366"/>
      <c r="BP61" s="366"/>
      <c r="BQ61" s="366"/>
      <c r="BR61" s="366"/>
      <c r="BS61" s="366"/>
      <c r="BT61" s="366"/>
      <c r="BU61" s="366"/>
      <c r="BV61" s="366"/>
      <c r="BW61" s="366"/>
      <c r="BX61" s="366"/>
      <c r="BY61" s="366"/>
      <c r="BZ61" s="366"/>
      <c r="CA61" s="366"/>
      <c r="CB61" s="366"/>
      <c r="CC61" s="366"/>
      <c r="CD61" s="366"/>
      <c r="CE61" s="366"/>
      <c r="CF61" s="366"/>
      <c r="CG61" s="366"/>
      <c r="CH61" s="366"/>
      <c r="CI61" s="366"/>
      <c r="CJ61" s="366"/>
      <c r="CK61" s="366"/>
      <c r="CL61" s="366"/>
      <c r="CM61" s="366"/>
      <c r="CN61" s="366"/>
      <c r="CO61" s="366"/>
      <c r="CP61" s="366"/>
      <c r="CQ61" s="366"/>
      <c r="CR61" s="366"/>
      <c r="CS61" s="366"/>
      <c r="CT61" s="366"/>
      <c r="CU61" s="366"/>
      <c r="CV61" s="366"/>
      <c r="CW61" s="366"/>
      <c r="CX61" s="366"/>
      <c r="CY61" s="366"/>
      <c r="CZ61" s="366"/>
      <c r="DA61" s="366"/>
      <c r="DB61" s="366"/>
      <c r="DC61" s="366"/>
      <c r="DD61" s="366"/>
      <c r="DE61" s="366"/>
      <c r="DF61" s="366"/>
      <c r="DG61" s="366"/>
      <c r="DH61" s="366"/>
      <c r="DI61" s="366"/>
      <c r="DJ61" s="366"/>
      <c r="DK61" s="366"/>
      <c r="DL61" s="366"/>
      <c r="DM61" s="366"/>
      <c r="DN61" s="366"/>
      <c r="DO61" s="366"/>
      <c r="DP61" s="366"/>
      <c r="DQ61" s="366"/>
      <c r="DR61" s="366"/>
      <c r="DS61" s="366"/>
      <c r="DT61" s="366"/>
      <c r="DU61" s="366"/>
      <c r="DV61" s="366"/>
      <c r="DW61" s="366"/>
      <c r="DX61" s="366"/>
      <c r="DY61" s="366"/>
      <c r="DZ61" s="366"/>
      <c r="EA61" s="366"/>
      <c r="EB61" s="366"/>
      <c r="EC61" s="366"/>
      <c r="ED61" s="366"/>
      <c r="EE61" s="366"/>
      <c r="EF61" s="366"/>
      <c r="EG61" s="366"/>
      <c r="EH61" s="366"/>
      <c r="EI61" s="366"/>
      <c r="EJ61" s="366"/>
      <c r="EK61" s="366"/>
      <c r="EL61" s="366"/>
      <c r="EM61" s="366"/>
      <c r="EN61" s="366"/>
      <c r="EO61" s="366"/>
      <c r="EP61" s="366"/>
      <c r="EQ61" s="366"/>
      <c r="ER61" s="366"/>
      <c r="ES61" s="366"/>
      <c r="ET61" s="366"/>
      <c r="EU61" s="366"/>
      <c r="EV61" s="366"/>
      <c r="EW61" s="366"/>
      <c r="EX61" s="366"/>
      <c r="EY61" s="366"/>
      <c r="EZ61" s="366"/>
      <c r="FA61" s="366"/>
      <c r="FB61" s="366"/>
      <c r="FC61" s="366"/>
      <c r="FD61" s="366"/>
      <c r="FE61" s="366"/>
      <c r="FF61" s="366"/>
      <c r="FG61" s="366"/>
      <c r="FH61" s="366"/>
      <c r="FI61" s="366"/>
      <c r="FJ61" s="366"/>
      <c r="FK61" s="366"/>
      <c r="FL61" s="366"/>
      <c r="FM61" s="366"/>
      <c r="FN61" s="366"/>
      <c r="FO61" s="366"/>
      <c r="FP61" s="366"/>
      <c r="FQ61" s="366"/>
      <c r="FR61" s="366"/>
      <c r="FS61" s="366"/>
      <c r="FT61" s="366"/>
      <c r="FU61" s="366"/>
      <c r="FV61" s="366"/>
      <c r="FW61" s="366"/>
      <c r="FX61" s="366"/>
      <c r="FY61" s="366"/>
      <c r="FZ61" s="366"/>
      <c r="GA61" s="366"/>
      <c r="GB61" s="366"/>
      <c r="GC61" s="366"/>
      <c r="GD61" s="366"/>
      <c r="GE61" s="366"/>
      <c r="GF61" s="366"/>
      <c r="GG61" s="366"/>
      <c r="GH61" s="366"/>
      <c r="GI61" s="366"/>
      <c r="GJ61" s="366"/>
      <c r="GK61" s="366"/>
      <c r="GL61" s="366"/>
      <c r="GM61" s="366"/>
      <c r="GN61" s="366"/>
      <c r="GO61" s="366"/>
      <c r="GP61" s="366"/>
      <c r="GQ61" s="366"/>
      <c r="GR61" s="366"/>
      <c r="GS61" s="366"/>
      <c r="GT61" s="366"/>
      <c r="GU61" s="366"/>
      <c r="GV61" s="366"/>
      <c r="GW61" s="366"/>
      <c r="GX61" s="366"/>
      <c r="GY61" s="366"/>
      <c r="GZ61" s="366"/>
      <c r="HA61" s="366"/>
      <c r="HB61" s="366"/>
      <c r="HC61" s="366"/>
      <c r="HD61" s="366"/>
      <c r="HE61" s="366"/>
      <c r="HF61" s="366"/>
      <c r="HG61" s="366"/>
      <c r="HH61" s="366"/>
      <c r="HI61" s="366"/>
      <c r="HJ61" s="366"/>
      <c r="HK61" s="366"/>
      <c r="HL61" s="366"/>
      <c r="HM61" s="366"/>
      <c r="HN61" s="366"/>
      <c r="HO61" s="366"/>
      <c r="HP61" s="366"/>
      <c r="HQ61" s="366"/>
      <c r="HR61" s="366"/>
      <c r="HS61" s="366"/>
      <c r="HT61" s="366"/>
      <c r="HU61" s="366"/>
      <c r="HV61" s="366"/>
      <c r="HW61" s="366"/>
      <c r="HX61" s="366"/>
      <c r="HY61" s="366"/>
      <c r="HZ61" s="366"/>
      <c r="IA61" s="366"/>
      <c r="IB61" s="366"/>
      <c r="IC61" s="366"/>
      <c r="ID61" s="366"/>
      <c r="IE61" s="366"/>
      <c r="IF61" s="366"/>
      <c r="IG61" s="366"/>
      <c r="IH61" s="366"/>
      <c r="II61" s="366"/>
      <c r="IJ61" s="366"/>
      <c r="IK61" s="366"/>
      <c r="IL61" s="366"/>
      <c r="IM61" s="366"/>
      <c r="IN61" s="366"/>
      <c r="IO61" s="366"/>
      <c r="IP61" s="366"/>
      <c r="IQ61" s="366"/>
      <c r="IR61" s="366"/>
      <c r="IS61" s="366"/>
      <c r="IT61" s="366"/>
      <c r="IU61" s="366"/>
      <c r="IV61" s="366"/>
      <c r="IW61" s="366"/>
      <c r="IX61" s="366"/>
      <c r="IY61" s="366"/>
      <c r="IZ61" s="366"/>
      <c r="JA61" s="366"/>
      <c r="JB61" s="366"/>
      <c r="JC61" s="366"/>
      <c r="JD61" s="366"/>
      <c r="JE61" s="366"/>
      <c r="JF61" s="366"/>
      <c r="JG61" s="366"/>
      <c r="JH61" s="366"/>
      <c r="JI61" s="366"/>
      <c r="JJ61" s="366"/>
      <c r="JK61" s="366"/>
      <c r="JL61" s="366"/>
      <c r="JM61" s="366"/>
      <c r="JN61" s="366"/>
      <c r="JO61" s="366"/>
      <c r="JP61" s="366"/>
      <c r="JQ61" s="366"/>
      <c r="JR61" s="366"/>
      <c r="JS61" s="366"/>
      <c r="JT61" s="366"/>
      <c r="JU61" s="366"/>
      <c r="JV61" s="366"/>
      <c r="JW61" s="366"/>
      <c r="JX61" s="366"/>
      <c r="JY61" s="366"/>
      <c r="JZ61" s="366"/>
      <c r="KA61" s="366"/>
      <c r="KB61" s="366"/>
      <c r="KC61" s="366"/>
      <c r="KD61" s="366"/>
      <c r="KE61" s="366"/>
      <c r="KF61" s="366"/>
      <c r="KG61" s="366"/>
      <c r="KH61" s="366"/>
      <c r="KI61" s="366"/>
      <c r="KJ61" s="366"/>
      <c r="KK61" s="366"/>
      <c r="KL61" s="366"/>
      <c r="KM61" s="366"/>
      <c r="KN61" s="366"/>
      <c r="KO61" s="366"/>
      <c r="KP61" s="366"/>
      <c r="KQ61" s="366"/>
      <c r="KR61" s="366"/>
      <c r="KS61" s="366"/>
      <c r="KT61" s="366"/>
      <c r="KU61" s="366"/>
      <c r="KV61" s="366"/>
      <c r="KW61" s="366"/>
      <c r="KX61" s="366"/>
      <c r="KY61" s="366"/>
      <c r="KZ61" s="366"/>
      <c r="LA61" s="366"/>
      <c r="LB61" s="366"/>
      <c r="LC61" s="366"/>
      <c r="LD61" s="366"/>
      <c r="LE61" s="366"/>
      <c r="LF61" s="366"/>
      <c r="LG61" s="366"/>
      <c r="LH61" s="366"/>
      <c r="LI61" s="366"/>
      <c r="LJ61" s="366"/>
      <c r="LK61" s="366"/>
      <c r="LL61" s="366"/>
      <c r="LM61" s="366"/>
      <c r="LN61" s="366"/>
      <c r="LO61" s="366"/>
      <c r="LP61" s="366"/>
      <c r="LQ61" s="366"/>
      <c r="LR61" s="366"/>
      <c r="LS61" s="366"/>
      <c r="LT61" s="366"/>
      <c r="LU61" s="366"/>
      <c r="LV61" s="366"/>
      <c r="LW61" s="366"/>
      <c r="LX61" s="366"/>
      <c r="LY61" s="366"/>
      <c r="LZ61" s="366"/>
      <c r="MA61" s="366"/>
      <c r="MB61" s="366"/>
      <c r="MC61" s="366"/>
      <c r="MD61" s="366"/>
      <c r="ME61" s="366"/>
      <c r="MF61" s="366"/>
      <c r="MG61" s="366"/>
      <c r="MH61" s="366"/>
      <c r="MI61" s="366"/>
      <c r="MJ61" s="366"/>
      <c r="MK61" s="366"/>
      <c r="ML61" s="366"/>
      <c r="MM61" s="366"/>
      <c r="MN61" s="366"/>
      <c r="MO61" s="366"/>
      <c r="MP61" s="366"/>
      <c r="MQ61" s="366"/>
      <c r="MR61" s="366"/>
      <c r="MS61" s="366"/>
      <c r="MT61" s="366"/>
      <c r="MU61" s="366"/>
      <c r="MV61" s="366"/>
      <c r="MW61" s="366"/>
      <c r="MX61" s="366"/>
      <c r="MY61" s="366"/>
      <c r="MZ61" s="366"/>
      <c r="NA61" s="366"/>
      <c r="NB61" s="366"/>
      <c r="NC61" s="366"/>
      <c r="ND61" s="366"/>
      <c r="NE61" s="366"/>
      <c r="NF61" s="366"/>
      <c r="NG61" s="366"/>
      <c r="NH61" s="366"/>
      <c r="NI61" s="366"/>
      <c r="NJ61" s="366"/>
      <c r="NK61" s="366"/>
      <c r="NL61" s="366"/>
      <c r="NM61" s="366"/>
      <c r="NN61" s="366"/>
      <c r="NO61" s="366"/>
      <c r="NP61" s="366"/>
      <c r="NQ61" s="366"/>
      <c r="NR61" s="366"/>
      <c r="NS61" s="366"/>
      <c r="NT61" s="366"/>
      <c r="NU61" s="366"/>
      <c r="NV61" s="366"/>
      <c r="NW61" s="366"/>
      <c r="NX61" s="366"/>
      <c r="NY61" s="366"/>
      <c r="NZ61" s="366"/>
      <c r="OA61" s="366"/>
      <c r="OB61" s="366"/>
      <c r="OC61" s="366"/>
      <c r="OD61" s="366"/>
      <c r="OE61" s="366"/>
      <c r="OF61" s="366"/>
      <c r="OG61" s="366"/>
      <c r="OH61" s="366"/>
      <c r="OI61" s="366"/>
      <c r="OJ61" s="366"/>
      <c r="OK61" s="366"/>
      <c r="OL61" s="366"/>
      <c r="OM61" s="366"/>
      <c r="ON61" s="366"/>
      <c r="OO61" s="366"/>
      <c r="OP61" s="366"/>
      <c r="OQ61" s="366"/>
      <c r="OR61" s="366"/>
      <c r="OS61" s="366"/>
      <c r="OT61" s="366"/>
      <c r="OU61" s="366"/>
      <c r="OV61" s="366"/>
      <c r="OW61" s="366"/>
      <c r="OX61" s="366"/>
      <c r="OY61" s="366"/>
      <c r="OZ61" s="366"/>
      <c r="PA61" s="366"/>
      <c r="PB61" s="366"/>
      <c r="PC61" s="366"/>
      <c r="PD61" s="366"/>
      <c r="PE61" s="366"/>
      <c r="PF61" s="366"/>
      <c r="PG61" s="366"/>
      <c r="PH61" s="366"/>
      <c r="PI61" s="366"/>
      <c r="PJ61" s="366"/>
      <c r="PK61" s="366"/>
      <c r="PL61" s="366"/>
      <c r="PM61" s="366"/>
      <c r="PN61" s="366"/>
      <c r="PO61" s="366"/>
      <c r="PP61" s="366"/>
      <c r="PQ61" s="366"/>
      <c r="PR61" s="366"/>
      <c r="PS61" s="366"/>
      <c r="PT61" s="366"/>
      <c r="PU61" s="366"/>
      <c r="PV61" s="366"/>
      <c r="PW61" s="366"/>
      <c r="PX61" s="366"/>
      <c r="PY61" s="366"/>
      <c r="PZ61" s="366"/>
      <c r="QA61" s="366"/>
      <c r="QB61" s="366"/>
      <c r="QC61" s="366"/>
      <c r="QD61" s="366"/>
      <c r="QE61" s="366"/>
      <c r="QF61" s="366"/>
      <c r="QG61" s="366"/>
      <c r="QH61" s="366"/>
      <c r="QI61" s="366"/>
      <c r="QJ61" s="366"/>
      <c r="QK61" s="366"/>
      <c r="QL61" s="366"/>
      <c r="QM61" s="366"/>
      <c r="QN61" s="366"/>
      <c r="QO61" s="366"/>
      <c r="QP61" s="366"/>
      <c r="QQ61" s="366"/>
      <c r="QR61" s="366"/>
      <c r="QS61" s="366"/>
      <c r="QT61" s="366"/>
      <c r="QU61" s="366"/>
      <c r="QV61" s="366"/>
      <c r="QW61" s="366"/>
      <c r="QX61" s="366"/>
      <c r="QY61" s="366"/>
      <c r="QZ61" s="366"/>
      <c r="RA61" s="366"/>
      <c r="RB61" s="366"/>
      <c r="RC61" s="366"/>
      <c r="RD61" s="366"/>
      <c r="RE61" s="366"/>
      <c r="RF61" s="366"/>
      <c r="RG61" s="366"/>
      <c r="RH61" s="366"/>
      <c r="RI61" s="366"/>
      <c r="RJ61" s="366"/>
      <c r="RK61" s="366"/>
      <c r="RL61" s="366"/>
      <c r="RM61" s="366"/>
      <c r="RN61" s="366"/>
      <c r="RO61" s="366"/>
      <c r="RP61" s="366"/>
      <c r="RQ61" s="366"/>
      <c r="RR61" s="366"/>
      <c r="RS61" s="366"/>
      <c r="RT61" s="366"/>
      <c r="RU61" s="366"/>
      <c r="RV61" s="366"/>
      <c r="RW61" s="366"/>
      <c r="RX61" s="366"/>
      <c r="RY61" s="366"/>
      <c r="RZ61" s="366"/>
      <c r="SA61" s="366"/>
      <c r="SB61" s="366"/>
      <c r="SC61" s="366"/>
      <c r="SD61" s="366"/>
      <c r="SE61" s="366"/>
      <c r="SF61" s="366"/>
      <c r="SG61" s="366"/>
      <c r="SH61" s="366"/>
      <c r="SI61" s="366"/>
      <c r="SJ61" s="366"/>
      <c r="SK61" s="366"/>
      <c r="SL61" s="366"/>
      <c r="SM61" s="366"/>
      <c r="SN61" s="366"/>
      <c r="SO61" s="366"/>
      <c r="SP61" s="366"/>
      <c r="SQ61" s="366"/>
      <c r="SR61" s="366"/>
      <c r="SS61" s="366"/>
      <c r="ST61" s="366"/>
      <c r="SU61" s="366"/>
      <c r="SV61" s="366"/>
      <c r="SW61" s="366"/>
      <c r="SX61" s="366"/>
      <c r="SY61" s="366"/>
      <c r="SZ61" s="366"/>
      <c r="TA61" s="366"/>
      <c r="TB61" s="366"/>
      <c r="TC61" s="366"/>
      <c r="TD61" s="366"/>
      <c r="TE61" s="366"/>
      <c r="TF61" s="366"/>
      <c r="TG61" s="366"/>
      <c r="TH61" s="366"/>
      <c r="TI61" s="366"/>
      <c r="TJ61" s="366"/>
      <c r="TK61" s="366"/>
      <c r="TL61" s="366"/>
      <c r="TM61" s="366"/>
      <c r="TN61" s="366"/>
      <c r="TO61" s="366"/>
      <c r="TP61" s="366"/>
      <c r="TQ61" s="366"/>
      <c r="TR61" s="366"/>
      <c r="TS61" s="366"/>
      <c r="TT61" s="366"/>
      <c r="TU61" s="366"/>
      <c r="TV61" s="366"/>
      <c r="TW61" s="366"/>
      <c r="TX61" s="366"/>
      <c r="TY61" s="366"/>
      <c r="TZ61" s="366"/>
      <c r="UA61" s="366"/>
      <c r="UB61" s="366"/>
      <c r="UC61" s="366"/>
      <c r="UD61" s="366"/>
      <c r="UE61" s="366"/>
      <c r="UF61" s="366"/>
      <c r="UG61" s="366"/>
      <c r="UH61" s="366"/>
      <c r="UI61" s="366"/>
      <c r="UJ61" s="366"/>
      <c r="UK61" s="366"/>
      <c r="UL61" s="366"/>
      <c r="UM61" s="366"/>
      <c r="UN61" s="366"/>
      <c r="UO61" s="366"/>
      <c r="UP61" s="366"/>
      <c r="UQ61" s="366"/>
      <c r="UR61" s="366"/>
      <c r="US61" s="366"/>
      <c r="UT61" s="366"/>
      <c r="UU61" s="366"/>
      <c r="UV61" s="366"/>
      <c r="UW61" s="366"/>
      <c r="UX61" s="366"/>
      <c r="UY61" s="366"/>
      <c r="UZ61" s="366"/>
      <c r="VA61" s="366"/>
      <c r="VB61" s="366"/>
      <c r="VC61" s="366"/>
      <c r="VD61" s="366"/>
      <c r="VE61" s="366"/>
      <c r="VF61" s="366"/>
      <c r="VG61" s="366"/>
      <c r="VH61" s="366"/>
      <c r="VI61" s="366"/>
      <c r="VJ61" s="366"/>
      <c r="VK61" s="366"/>
      <c r="VL61" s="366"/>
      <c r="VM61" s="366"/>
      <c r="VN61" s="366"/>
      <c r="VO61" s="366"/>
      <c r="VP61" s="366"/>
      <c r="VQ61" s="366"/>
      <c r="VR61" s="366"/>
      <c r="VS61" s="366"/>
      <c r="VT61" s="366"/>
      <c r="VU61" s="366"/>
      <c r="VV61" s="366"/>
      <c r="VW61" s="366"/>
      <c r="VX61" s="366"/>
      <c r="VY61" s="366"/>
      <c r="VZ61" s="366"/>
      <c r="WA61" s="366"/>
      <c r="WB61" s="366"/>
      <c r="WC61" s="366"/>
      <c r="WD61" s="366"/>
      <c r="WE61" s="366"/>
      <c r="WF61" s="366"/>
      <c r="WG61" s="366"/>
      <c r="WH61" s="366"/>
      <c r="WI61" s="366"/>
      <c r="WJ61" s="366"/>
      <c r="WK61" s="366"/>
      <c r="WL61" s="366"/>
      <c r="WM61" s="366"/>
      <c r="WN61" s="366"/>
      <c r="WO61" s="366"/>
      <c r="WP61" s="366"/>
      <c r="WQ61" s="366"/>
      <c r="WR61" s="366"/>
      <c r="WS61" s="366"/>
      <c r="WT61" s="366"/>
      <c r="WU61" s="366"/>
      <c r="WV61" s="366"/>
      <c r="WW61" s="366"/>
      <c r="WX61" s="366"/>
      <c r="WY61" s="366"/>
      <c r="WZ61" s="366"/>
      <c r="XA61" s="366"/>
      <c r="XB61" s="366"/>
      <c r="XC61" s="366"/>
      <c r="XD61" s="366"/>
      <c r="XE61" s="366"/>
      <c r="XF61" s="366"/>
      <c r="XG61" s="366"/>
      <c r="XH61" s="366"/>
      <c r="XI61" s="366"/>
      <c r="XJ61" s="366"/>
      <c r="XK61" s="366"/>
      <c r="XL61" s="366"/>
      <c r="XM61" s="366"/>
      <c r="XN61" s="366"/>
      <c r="XO61" s="366"/>
      <c r="XP61" s="366"/>
      <c r="XQ61" s="366"/>
      <c r="XR61" s="366"/>
      <c r="XS61" s="366"/>
      <c r="XT61" s="366"/>
      <c r="XU61" s="366"/>
      <c r="XV61" s="366"/>
      <c r="XW61" s="366"/>
      <c r="XX61" s="366"/>
      <c r="XY61" s="366"/>
      <c r="XZ61" s="366"/>
      <c r="YA61" s="366"/>
      <c r="YB61" s="366"/>
      <c r="YC61" s="366"/>
      <c r="YD61" s="366"/>
      <c r="YE61" s="366"/>
      <c r="YF61" s="366"/>
      <c r="YG61" s="366"/>
      <c r="YH61" s="366"/>
      <c r="YI61" s="366"/>
      <c r="YJ61" s="366"/>
      <c r="YK61" s="366"/>
      <c r="YL61" s="366"/>
      <c r="YM61" s="366"/>
      <c r="YN61" s="366"/>
      <c r="YO61" s="366"/>
      <c r="YP61" s="366"/>
      <c r="YQ61" s="366"/>
      <c r="YR61" s="366"/>
      <c r="YS61" s="366"/>
      <c r="YT61" s="366"/>
      <c r="YU61" s="366"/>
      <c r="YV61" s="366"/>
      <c r="YW61" s="366"/>
      <c r="YX61" s="366"/>
      <c r="YY61" s="366"/>
      <c r="YZ61" s="366"/>
      <c r="ZA61" s="366"/>
      <c r="ZB61" s="366"/>
      <c r="ZC61" s="366"/>
      <c r="ZD61" s="366"/>
      <c r="ZE61" s="366"/>
      <c r="ZF61" s="366"/>
      <c r="ZG61" s="366"/>
      <c r="ZH61" s="366"/>
      <c r="ZI61" s="366"/>
      <c r="ZJ61" s="366"/>
      <c r="ZK61" s="366"/>
      <c r="ZL61" s="366"/>
      <c r="ZM61" s="366"/>
      <c r="ZN61" s="366"/>
      <c r="ZO61" s="366"/>
      <c r="ZP61" s="366"/>
      <c r="ZQ61" s="366"/>
      <c r="ZR61" s="366"/>
      <c r="ZS61" s="366"/>
      <c r="ZT61" s="366"/>
      <c r="ZU61" s="366"/>
      <c r="ZV61" s="366"/>
      <c r="ZW61" s="366"/>
      <c r="ZX61" s="366"/>
      <c r="ZY61" s="366"/>
      <c r="ZZ61" s="366"/>
      <c r="AAA61" s="366"/>
      <c r="AAB61" s="366"/>
      <c r="AAC61" s="366"/>
      <c r="AAD61" s="366"/>
      <c r="AAE61" s="366"/>
      <c r="AAF61" s="366"/>
      <c r="AAG61" s="366"/>
      <c r="AAH61" s="366"/>
      <c r="AAI61" s="366"/>
      <c r="AAJ61" s="366"/>
      <c r="AAK61" s="366"/>
      <c r="AAL61" s="366"/>
      <c r="AAM61" s="366"/>
      <c r="AAN61" s="366"/>
      <c r="AAO61" s="366"/>
      <c r="AAP61" s="366"/>
      <c r="AAQ61" s="366"/>
      <c r="AAR61" s="366"/>
      <c r="AAS61" s="366"/>
      <c r="AAT61" s="366"/>
      <c r="AAU61" s="366"/>
      <c r="AAV61" s="366"/>
      <c r="AAW61" s="366"/>
      <c r="AAX61" s="366"/>
      <c r="AAY61" s="366"/>
      <c r="AAZ61" s="366"/>
      <c r="ABA61" s="366"/>
      <c r="ABB61" s="366"/>
      <c r="ABC61" s="366"/>
      <c r="ABD61" s="366"/>
      <c r="ABE61" s="366"/>
      <c r="ABF61" s="366"/>
      <c r="ABG61" s="366"/>
      <c r="ABH61" s="366"/>
      <c r="ABI61" s="366"/>
      <c r="ABJ61" s="366"/>
      <c r="ABK61" s="366"/>
      <c r="ABL61" s="366"/>
      <c r="ABM61" s="366"/>
      <c r="ABN61" s="366"/>
      <c r="ABO61" s="366"/>
      <c r="ABP61" s="366"/>
      <c r="ABQ61" s="366"/>
      <c r="ABR61" s="366"/>
      <c r="ABS61" s="366"/>
      <c r="ABT61" s="366"/>
      <c r="ABU61" s="366"/>
      <c r="ABV61" s="366"/>
      <c r="ABW61" s="366"/>
      <c r="ABX61" s="366"/>
      <c r="ABY61" s="366"/>
      <c r="ABZ61" s="366"/>
      <c r="ACA61" s="366"/>
      <c r="ACB61" s="366"/>
      <c r="ACC61" s="366"/>
      <c r="ACD61" s="366"/>
      <c r="ACE61" s="366"/>
      <c r="ACF61" s="366"/>
      <c r="ACG61" s="366"/>
      <c r="ACH61" s="366"/>
      <c r="ACI61" s="366"/>
      <c r="ACJ61" s="366"/>
      <c r="ACK61" s="366"/>
      <c r="ACL61" s="366"/>
      <c r="ACM61" s="366"/>
      <c r="ACN61" s="366"/>
      <c r="ACO61" s="366"/>
      <c r="ACP61" s="366"/>
      <c r="ACQ61" s="366"/>
      <c r="ACR61" s="366"/>
      <c r="ACS61" s="366"/>
      <c r="ACT61" s="366"/>
      <c r="ACU61" s="366"/>
      <c r="ACV61" s="366"/>
      <c r="ACW61" s="366"/>
      <c r="ACX61" s="366"/>
      <c r="ACY61" s="366"/>
      <c r="ACZ61" s="366"/>
      <c r="ADA61" s="366"/>
      <c r="ADB61" s="366"/>
      <c r="ADC61" s="366"/>
      <c r="ADD61" s="366"/>
      <c r="ADE61" s="366"/>
      <c r="ADF61" s="366"/>
      <c r="ADG61" s="366"/>
      <c r="ADH61" s="366"/>
      <c r="ADI61" s="366"/>
      <c r="ADJ61" s="366"/>
      <c r="ADK61" s="366"/>
      <c r="ADL61" s="366"/>
      <c r="ADM61" s="366"/>
      <c r="ADN61" s="366"/>
      <c r="ADO61" s="366"/>
      <c r="ADP61" s="366"/>
      <c r="ADQ61" s="366"/>
      <c r="ADR61" s="366"/>
      <c r="ADS61" s="366"/>
      <c r="ADT61" s="366"/>
      <c r="ADU61" s="366"/>
      <c r="ADV61" s="366"/>
      <c r="ADW61" s="366"/>
      <c r="ADX61" s="366"/>
      <c r="ADY61" s="366"/>
      <c r="ADZ61" s="366"/>
      <c r="AEA61" s="366"/>
      <c r="AEB61" s="366"/>
      <c r="AEC61" s="366"/>
      <c r="AED61" s="366"/>
      <c r="AEE61" s="366"/>
      <c r="AEF61" s="366"/>
      <c r="AEG61" s="366"/>
      <c r="AEH61" s="366"/>
      <c r="AEI61" s="366"/>
      <c r="AEJ61" s="366"/>
      <c r="AEK61" s="366"/>
      <c r="AEL61" s="366"/>
      <c r="AEM61" s="366"/>
      <c r="AEN61" s="366"/>
      <c r="AEO61" s="366"/>
      <c r="AEP61" s="366"/>
      <c r="AEQ61" s="366"/>
      <c r="AER61" s="366"/>
      <c r="AES61" s="366"/>
      <c r="AET61" s="366"/>
      <c r="AEU61" s="366"/>
      <c r="AEV61" s="366"/>
      <c r="AEW61" s="366"/>
      <c r="AEX61" s="366"/>
      <c r="AEY61" s="366"/>
      <c r="AEZ61" s="366"/>
      <c r="AFA61" s="366"/>
      <c r="AFB61" s="366"/>
      <c r="AFC61" s="366"/>
      <c r="AFD61" s="366"/>
      <c r="AFE61" s="366"/>
      <c r="AFF61" s="366"/>
      <c r="AFG61" s="366"/>
      <c r="AFH61" s="366"/>
      <c r="AFI61" s="366"/>
      <c r="AFJ61" s="366"/>
      <c r="AFK61" s="366"/>
      <c r="AFL61" s="366"/>
      <c r="AFM61" s="366"/>
      <c r="AFN61" s="366"/>
      <c r="AFO61" s="366"/>
      <c r="AFP61" s="366"/>
      <c r="AFQ61" s="366"/>
      <c r="AFR61" s="366"/>
      <c r="AFS61" s="366"/>
      <c r="AFT61" s="366"/>
      <c r="AFU61" s="366"/>
      <c r="AFV61" s="366"/>
      <c r="AFW61" s="366"/>
      <c r="AFX61" s="366"/>
      <c r="AFY61" s="366"/>
      <c r="AFZ61" s="366"/>
      <c r="AGA61" s="366"/>
      <c r="AGB61" s="366"/>
      <c r="AGC61" s="366"/>
      <c r="AGD61" s="366"/>
      <c r="AGE61" s="366"/>
      <c r="AGF61" s="366"/>
      <c r="AGG61" s="366"/>
      <c r="AGH61" s="366"/>
      <c r="AGI61" s="366"/>
      <c r="AGJ61" s="366"/>
      <c r="AGK61" s="366"/>
      <c r="AGL61" s="366"/>
      <c r="AGM61" s="366"/>
      <c r="AGN61" s="366"/>
      <c r="AGO61" s="366"/>
      <c r="AGP61" s="366"/>
      <c r="AGQ61" s="366"/>
      <c r="AGR61" s="366"/>
      <c r="AGS61" s="366"/>
      <c r="AGT61" s="366"/>
      <c r="AGU61" s="366"/>
      <c r="AGV61" s="366"/>
      <c r="AGW61" s="366"/>
      <c r="AGX61" s="366"/>
      <c r="AGY61" s="366"/>
      <c r="AGZ61" s="366"/>
      <c r="AHA61" s="366"/>
      <c r="AHB61" s="366"/>
      <c r="AHC61" s="366"/>
      <c r="AHD61" s="366"/>
      <c r="AHE61" s="366"/>
      <c r="AHF61" s="366"/>
      <c r="AHG61" s="366"/>
      <c r="AHH61" s="366"/>
      <c r="AHI61" s="366"/>
      <c r="AHJ61" s="366"/>
      <c r="AHK61" s="366"/>
      <c r="AHL61" s="366"/>
      <c r="AHM61" s="366"/>
      <c r="AHN61" s="366"/>
      <c r="AHO61" s="366"/>
      <c r="AHP61" s="366"/>
      <c r="AHQ61" s="366"/>
      <c r="AHR61" s="366"/>
      <c r="AHS61" s="366"/>
      <c r="AHT61" s="366"/>
      <c r="AHU61" s="366"/>
      <c r="AHV61" s="366"/>
      <c r="AHW61" s="366"/>
      <c r="AHX61" s="366"/>
      <c r="AHY61" s="366"/>
      <c r="AHZ61" s="366"/>
      <c r="AIA61" s="366"/>
      <c r="AIB61" s="366"/>
      <c r="AIC61" s="366"/>
      <c r="AID61" s="366"/>
      <c r="AIE61" s="366"/>
      <c r="AIF61" s="366"/>
      <c r="AIG61" s="366"/>
      <c r="AIH61" s="366"/>
      <c r="AII61" s="366"/>
      <c r="AIJ61" s="366"/>
      <c r="AIK61" s="366"/>
      <c r="AIL61" s="366"/>
      <c r="AIM61" s="366"/>
      <c r="AIN61" s="366"/>
      <c r="AIO61" s="366"/>
      <c r="AIP61" s="366"/>
      <c r="AIQ61" s="366"/>
      <c r="AIR61" s="366"/>
      <c r="AIS61" s="366"/>
      <c r="AIT61" s="366"/>
      <c r="AIU61" s="366"/>
      <c r="AIV61" s="366"/>
      <c r="AIW61" s="366"/>
      <c r="AIX61" s="366"/>
      <c r="AIY61" s="366"/>
      <c r="AIZ61" s="366"/>
      <c r="AJA61" s="366"/>
      <c r="AJB61" s="366"/>
      <c r="AJC61" s="366"/>
      <c r="AJD61" s="366"/>
      <c r="AJE61" s="366"/>
      <c r="AJF61" s="366"/>
      <c r="AJG61" s="366"/>
      <c r="AJH61" s="366"/>
      <c r="AJI61" s="366"/>
      <c r="AJJ61" s="366"/>
      <c r="AJK61" s="366"/>
      <c r="AJL61" s="366"/>
      <c r="AJM61" s="366"/>
      <c r="AJN61" s="366"/>
      <c r="AJO61" s="366"/>
      <c r="AJP61" s="366"/>
      <c r="AJQ61" s="366"/>
      <c r="AJR61" s="366"/>
      <c r="AJS61" s="366"/>
      <c r="AJT61" s="366"/>
      <c r="AJU61" s="366"/>
      <c r="AJV61" s="366"/>
      <c r="AJW61" s="366"/>
      <c r="AJX61" s="366"/>
      <c r="AJY61" s="366"/>
      <c r="AJZ61" s="366"/>
      <c r="AKA61" s="366"/>
      <c r="AKB61" s="366"/>
      <c r="AKC61" s="366"/>
      <c r="AKD61" s="366"/>
      <c r="AKE61" s="366"/>
      <c r="AKF61" s="366"/>
      <c r="AKG61" s="366"/>
      <c r="AKH61" s="366"/>
      <c r="AKI61" s="366"/>
      <c r="AKJ61" s="366"/>
      <c r="AKK61" s="366"/>
      <c r="AKL61" s="366"/>
      <c r="AKM61" s="366"/>
      <c r="AKN61" s="366"/>
      <c r="AKO61" s="366"/>
      <c r="AKP61" s="366"/>
      <c r="AKQ61" s="366"/>
      <c r="AKR61" s="366"/>
      <c r="AKS61" s="366"/>
      <c r="AKT61" s="366"/>
      <c r="AKU61" s="366"/>
      <c r="AKV61" s="366"/>
      <c r="AKW61" s="366"/>
      <c r="AKX61" s="366"/>
      <c r="AKY61" s="366"/>
      <c r="AKZ61" s="366"/>
      <c r="ALA61" s="366"/>
      <c r="ALB61" s="366"/>
      <c r="ALC61" s="366"/>
      <c r="ALD61" s="366"/>
      <c r="ALE61" s="366"/>
      <c r="ALF61" s="366"/>
      <c r="ALG61" s="366"/>
      <c r="ALH61" s="366"/>
      <c r="ALI61" s="366"/>
      <c r="ALJ61" s="366"/>
      <c r="ALK61" s="366"/>
      <c r="ALL61" s="366"/>
      <c r="ALM61" s="366"/>
      <c r="ALN61" s="366"/>
      <c r="ALO61" s="366"/>
      <c r="ALP61" s="366"/>
      <c r="ALQ61" s="366"/>
      <c r="ALR61" s="366"/>
      <c r="ALS61" s="366"/>
      <c r="ALT61" s="366"/>
      <c r="ALU61" s="366"/>
      <c r="ALV61" s="366"/>
      <c r="ALW61" s="366"/>
      <c r="ALX61" s="366"/>
      <c r="ALY61" s="366"/>
      <c r="ALZ61" s="366"/>
      <c r="AMA61" s="366"/>
      <c r="AMB61" s="366"/>
      <c r="AMC61" s="366"/>
      <c r="AMD61" s="366"/>
      <c r="AME61" s="366"/>
      <c r="AMF61" s="366"/>
      <c r="AMG61" s="366"/>
      <c r="AMH61" s="366"/>
      <c r="AMI61" s="366"/>
      <c r="AMJ61" s="366"/>
      <c r="AMK61" s="366"/>
      <c r="AML61" s="366"/>
      <c r="AMM61" s="366"/>
      <c r="AMN61" s="366"/>
      <c r="AMO61" s="366"/>
      <c r="AMP61" s="366"/>
      <c r="AMQ61" s="366"/>
      <c r="AMR61" s="366"/>
      <c r="AMS61" s="366"/>
      <c r="AMT61" s="366"/>
      <c r="AMU61" s="366"/>
      <c r="AMV61" s="366"/>
      <c r="AMW61" s="366"/>
      <c r="AMX61" s="366"/>
      <c r="AMY61" s="366"/>
      <c r="AMZ61" s="366"/>
      <c r="ANA61" s="366"/>
      <c r="ANB61" s="366"/>
      <c r="ANC61" s="366"/>
      <c r="AND61" s="366"/>
      <c r="ANE61" s="366"/>
      <c r="ANF61" s="366"/>
      <c r="ANG61" s="366"/>
      <c r="ANH61" s="366"/>
      <c r="ANI61" s="366"/>
      <c r="ANJ61" s="366"/>
      <c r="ANK61" s="366"/>
      <c r="ANL61" s="366"/>
      <c r="ANM61" s="366"/>
      <c r="ANN61" s="366"/>
      <c r="ANO61" s="366"/>
      <c r="ANP61" s="366"/>
      <c r="ANQ61" s="366"/>
      <c r="ANR61" s="366"/>
      <c r="ANS61" s="366"/>
      <c r="ANT61" s="366"/>
      <c r="ANU61" s="366"/>
      <c r="ANV61" s="366"/>
      <c r="ANW61" s="366"/>
      <c r="ANX61" s="366"/>
      <c r="ANY61" s="366"/>
      <c r="ANZ61" s="366"/>
      <c r="AOA61" s="366"/>
      <c r="AOB61" s="366"/>
      <c r="AOC61" s="366"/>
      <c r="AOD61" s="366"/>
      <c r="AOE61" s="366"/>
      <c r="AOF61" s="366"/>
      <c r="AOG61" s="366"/>
      <c r="AOH61" s="366"/>
      <c r="AOI61" s="366"/>
      <c r="AOJ61" s="366"/>
      <c r="AOK61" s="366"/>
      <c r="AOL61" s="366"/>
      <c r="AOM61" s="366"/>
      <c r="AON61" s="366"/>
      <c r="AOO61" s="366"/>
      <c r="AOP61" s="366"/>
      <c r="AOQ61" s="366"/>
      <c r="AOR61" s="366"/>
      <c r="AOS61" s="366"/>
      <c r="AOT61" s="366"/>
      <c r="AOU61" s="366"/>
      <c r="AOV61" s="366"/>
      <c r="AOW61" s="366"/>
      <c r="AOX61" s="366"/>
      <c r="AOY61" s="366"/>
      <c r="AOZ61" s="366"/>
      <c r="APA61" s="366"/>
      <c r="APB61" s="366"/>
      <c r="APC61" s="366"/>
      <c r="APD61" s="366"/>
      <c r="APE61" s="366"/>
      <c r="APF61" s="366"/>
      <c r="APG61" s="366"/>
      <c r="APH61" s="366"/>
      <c r="API61" s="366"/>
      <c r="APJ61" s="366"/>
      <c r="APK61" s="366"/>
      <c r="APL61" s="366"/>
      <c r="APM61" s="366"/>
      <c r="APN61" s="366"/>
      <c r="APO61" s="366"/>
      <c r="APP61" s="366"/>
      <c r="APQ61" s="366"/>
      <c r="APR61" s="366"/>
      <c r="APS61" s="366"/>
      <c r="APT61" s="366"/>
      <c r="APU61" s="366"/>
      <c r="APV61" s="366"/>
      <c r="APW61" s="366"/>
      <c r="APX61" s="366"/>
      <c r="APY61" s="366"/>
      <c r="APZ61" s="366"/>
      <c r="AQA61" s="366"/>
      <c r="AQB61" s="366"/>
      <c r="AQC61" s="366"/>
      <c r="AQD61" s="366"/>
      <c r="AQE61" s="366"/>
      <c r="AQF61" s="366"/>
      <c r="AQG61" s="366"/>
      <c r="AQH61" s="366"/>
      <c r="AQI61" s="366"/>
      <c r="AQJ61" s="366"/>
      <c r="AQK61" s="366"/>
      <c r="AQL61" s="366"/>
      <c r="AQM61" s="366"/>
      <c r="AQN61" s="366"/>
      <c r="AQO61" s="366"/>
      <c r="AQP61" s="366"/>
      <c r="AQQ61" s="366"/>
      <c r="AQR61" s="366"/>
      <c r="AQS61" s="366"/>
      <c r="AQT61" s="366"/>
      <c r="AQU61" s="366"/>
      <c r="AQV61" s="366"/>
      <c r="AQW61" s="366"/>
      <c r="AQX61" s="366"/>
      <c r="AQY61" s="366"/>
      <c r="AQZ61" s="366"/>
      <c r="ARA61" s="366"/>
      <c r="ARB61" s="366"/>
      <c r="ARC61" s="366"/>
      <c r="ARD61" s="366"/>
      <c r="ARE61" s="366"/>
      <c r="ARF61" s="366"/>
      <c r="ARG61" s="366"/>
      <c r="ARH61" s="366"/>
      <c r="ARI61" s="366"/>
      <c r="ARJ61" s="366"/>
      <c r="ARK61" s="366"/>
      <c r="ARL61" s="366"/>
      <c r="ARM61" s="366"/>
      <c r="ARN61" s="366"/>
      <c r="ARO61" s="366"/>
      <c r="ARP61" s="366"/>
      <c r="ARQ61" s="366"/>
      <c r="ARR61" s="366"/>
      <c r="ARS61" s="366"/>
      <c r="ART61" s="366"/>
      <c r="ARU61" s="366"/>
      <c r="ARV61" s="366"/>
      <c r="ARW61" s="366"/>
      <c r="ARX61" s="366"/>
      <c r="ARY61" s="366"/>
      <c r="ARZ61" s="366"/>
      <c r="ASA61" s="366"/>
      <c r="ASB61" s="366"/>
      <c r="ASC61" s="366"/>
      <c r="ASD61" s="366"/>
      <c r="ASE61" s="366"/>
      <c r="ASF61" s="366"/>
      <c r="ASG61" s="366"/>
      <c r="ASH61" s="366"/>
      <c r="ASI61" s="366"/>
      <c r="ASJ61" s="366"/>
      <c r="ASK61" s="366"/>
      <c r="ASL61" s="366"/>
      <c r="ASM61" s="366"/>
      <c r="ASN61" s="366"/>
      <c r="ASO61" s="366"/>
      <c r="ASP61" s="366"/>
      <c r="ASQ61" s="366"/>
      <c r="ASR61" s="366"/>
      <c r="ASS61" s="366"/>
      <c r="AST61" s="366"/>
      <c r="ASU61" s="366"/>
      <c r="ASV61" s="366"/>
      <c r="ASW61" s="366"/>
      <c r="ASX61" s="366"/>
      <c r="ASY61" s="366"/>
      <c r="ASZ61" s="366"/>
      <c r="ATA61" s="366"/>
      <c r="ATB61" s="366"/>
      <c r="ATC61" s="366"/>
      <c r="ATD61" s="366"/>
      <c r="ATE61" s="366"/>
      <c r="ATF61" s="366"/>
      <c r="ATG61" s="366"/>
      <c r="ATH61" s="366"/>
      <c r="ATI61" s="366"/>
      <c r="ATJ61" s="366"/>
      <c r="ATK61" s="366"/>
      <c r="ATL61" s="366"/>
      <c r="ATM61" s="366"/>
      <c r="ATN61" s="366"/>
      <c r="ATO61" s="366"/>
      <c r="ATP61" s="366"/>
      <c r="ATQ61" s="366"/>
      <c r="ATR61" s="366"/>
      <c r="ATS61" s="366"/>
      <c r="ATT61" s="366"/>
      <c r="ATU61" s="366"/>
      <c r="ATV61" s="366"/>
      <c r="ATW61" s="366"/>
      <c r="ATX61" s="366"/>
      <c r="ATY61" s="366"/>
      <c r="ATZ61" s="366"/>
      <c r="AUA61" s="366"/>
      <c r="AUB61" s="366"/>
      <c r="AUC61" s="366"/>
      <c r="AUD61" s="366"/>
      <c r="AUE61" s="366"/>
      <c r="AUF61" s="366"/>
      <c r="AUG61" s="366"/>
      <c r="AUH61" s="366"/>
      <c r="AUI61" s="366"/>
      <c r="AUJ61" s="366"/>
      <c r="AUK61" s="366"/>
      <c r="AUL61" s="366"/>
      <c r="AUM61" s="366"/>
      <c r="AUN61" s="366"/>
      <c r="AUO61" s="366"/>
      <c r="AUP61" s="366"/>
      <c r="AUQ61" s="366"/>
      <c r="AUR61" s="366"/>
      <c r="AUS61" s="366"/>
      <c r="AUT61" s="366"/>
      <c r="AUU61" s="366"/>
      <c r="AUV61" s="366"/>
      <c r="AUW61" s="366"/>
      <c r="AUX61" s="366"/>
      <c r="AUY61" s="366"/>
      <c r="AUZ61" s="366"/>
      <c r="AVA61" s="366"/>
      <c r="AVB61" s="366"/>
      <c r="AVC61" s="366"/>
      <c r="AVD61" s="366"/>
      <c r="AVE61" s="366"/>
      <c r="AVF61" s="366"/>
      <c r="AVG61" s="366"/>
      <c r="AVH61" s="366"/>
      <c r="AVI61" s="366"/>
      <c r="AVJ61" s="366"/>
      <c r="AVK61" s="366"/>
      <c r="AVL61" s="366"/>
      <c r="AVM61" s="366"/>
      <c r="AVN61" s="366"/>
      <c r="AVO61" s="366"/>
      <c r="AVP61" s="366"/>
      <c r="AVQ61" s="366"/>
      <c r="AVR61" s="366"/>
      <c r="AVS61" s="366"/>
      <c r="AVT61" s="366"/>
      <c r="AVU61" s="366"/>
      <c r="AVV61" s="366"/>
      <c r="AVW61" s="366"/>
      <c r="AVX61" s="366"/>
      <c r="AVY61" s="366"/>
      <c r="AVZ61" s="366"/>
      <c r="AWA61" s="366"/>
      <c r="AWB61" s="366"/>
      <c r="AWC61" s="366"/>
      <c r="AWD61" s="366"/>
      <c r="AWE61" s="366"/>
      <c r="AWF61" s="366"/>
      <c r="AWG61" s="366"/>
      <c r="AWH61" s="366"/>
      <c r="AWI61" s="366"/>
      <c r="AWJ61" s="366"/>
      <c r="AWK61" s="366"/>
      <c r="AWL61" s="366"/>
      <c r="AWM61" s="366"/>
      <c r="AWN61" s="366"/>
      <c r="AWO61" s="366"/>
      <c r="AWP61" s="366"/>
      <c r="AWQ61" s="366"/>
      <c r="AWR61" s="366"/>
      <c r="AWS61" s="366"/>
      <c r="AWT61" s="366"/>
      <c r="AWU61" s="366"/>
      <c r="AWV61" s="366"/>
      <c r="AWW61" s="366"/>
      <c r="AWX61" s="366"/>
      <c r="AWY61" s="366"/>
      <c r="AWZ61" s="366"/>
      <c r="AXA61" s="366"/>
      <c r="AXB61" s="366"/>
      <c r="AXC61" s="366"/>
      <c r="AXD61" s="366"/>
      <c r="AXE61" s="366"/>
      <c r="AXF61" s="366"/>
      <c r="AXG61" s="366"/>
      <c r="AXH61" s="366"/>
      <c r="AXI61" s="366"/>
      <c r="AXJ61" s="366"/>
      <c r="AXK61" s="366"/>
      <c r="AXL61" s="366"/>
      <c r="AXM61" s="366"/>
      <c r="AXN61" s="366"/>
      <c r="AXO61" s="366"/>
      <c r="AXP61" s="366"/>
      <c r="AXQ61" s="366"/>
      <c r="AXR61" s="366"/>
      <c r="AXS61" s="366"/>
      <c r="AXT61" s="366"/>
      <c r="AXU61" s="366"/>
      <c r="AXV61" s="366"/>
      <c r="AXW61" s="366"/>
      <c r="AXX61" s="366"/>
      <c r="AXY61" s="366"/>
      <c r="AXZ61" s="366"/>
      <c r="AYA61" s="366"/>
      <c r="AYB61" s="366"/>
      <c r="AYC61" s="366"/>
      <c r="AYD61" s="366"/>
      <c r="AYE61" s="366"/>
      <c r="AYF61" s="366"/>
      <c r="AYG61" s="366"/>
      <c r="AYH61" s="366"/>
      <c r="AYI61" s="366"/>
      <c r="AYJ61" s="366"/>
      <c r="AYK61" s="366"/>
      <c r="AYL61" s="366"/>
      <c r="AYM61" s="366"/>
      <c r="AYN61" s="366"/>
      <c r="AYO61" s="366"/>
      <c r="AYP61" s="366"/>
      <c r="AYQ61" s="366"/>
      <c r="AYR61" s="366"/>
      <c r="AYS61" s="366"/>
      <c r="AYT61" s="366"/>
      <c r="AYU61" s="366"/>
      <c r="AYV61" s="366"/>
      <c r="AYW61" s="366"/>
      <c r="AYX61" s="366"/>
      <c r="AYY61" s="366"/>
      <c r="AYZ61" s="366"/>
      <c r="AZA61" s="366"/>
      <c r="AZB61" s="366"/>
      <c r="AZC61" s="366"/>
      <c r="AZD61" s="366"/>
      <c r="AZE61" s="366"/>
      <c r="AZF61" s="366"/>
      <c r="AZG61" s="366"/>
      <c r="AZH61" s="366"/>
      <c r="AZI61" s="366"/>
      <c r="AZJ61" s="366"/>
      <c r="AZK61" s="366"/>
      <c r="AZL61" s="366"/>
      <c r="AZM61" s="366"/>
      <c r="AZN61" s="366"/>
      <c r="AZO61" s="366"/>
      <c r="AZP61" s="366"/>
      <c r="AZQ61" s="366"/>
      <c r="AZR61" s="366"/>
      <c r="AZS61" s="366"/>
      <c r="AZT61" s="366"/>
      <c r="AZU61" s="366"/>
      <c r="AZV61" s="366"/>
      <c r="AZW61" s="366"/>
      <c r="AZX61" s="366"/>
      <c r="AZY61" s="366"/>
      <c r="AZZ61" s="366"/>
      <c r="BAA61" s="366"/>
      <c r="BAB61" s="366"/>
      <c r="BAC61" s="366"/>
      <c r="BAD61" s="366"/>
      <c r="BAE61" s="366"/>
      <c r="BAF61" s="366"/>
      <c r="BAG61" s="366"/>
      <c r="BAH61" s="366"/>
      <c r="BAI61" s="366"/>
      <c r="BAJ61" s="366"/>
      <c r="BAK61" s="366"/>
      <c r="BAL61" s="366"/>
      <c r="BAM61" s="366"/>
      <c r="BAN61" s="366"/>
      <c r="BAO61" s="366"/>
      <c r="BAP61" s="366"/>
      <c r="BAQ61" s="366"/>
      <c r="BAR61" s="366"/>
      <c r="BAS61" s="366"/>
      <c r="BAT61" s="366"/>
      <c r="BAU61" s="366"/>
      <c r="BAV61" s="366"/>
      <c r="BAW61" s="366"/>
      <c r="BAX61" s="366"/>
      <c r="BAY61" s="366"/>
      <c r="BAZ61" s="366"/>
      <c r="BBA61" s="366"/>
      <c r="BBB61" s="366"/>
      <c r="BBC61" s="366"/>
      <c r="BBD61" s="366"/>
      <c r="BBE61" s="366"/>
      <c r="BBF61" s="366"/>
      <c r="BBG61" s="366"/>
      <c r="BBH61" s="366"/>
      <c r="BBI61" s="366"/>
      <c r="BBJ61" s="366"/>
      <c r="BBK61" s="366"/>
      <c r="BBL61" s="366"/>
      <c r="BBM61" s="366"/>
      <c r="BBN61" s="366"/>
      <c r="BBO61" s="366"/>
      <c r="BBP61" s="366"/>
      <c r="BBQ61" s="366"/>
      <c r="BBR61" s="366"/>
      <c r="BBS61" s="366"/>
      <c r="BBT61" s="366"/>
      <c r="BBU61" s="366"/>
      <c r="BBV61" s="366"/>
      <c r="BBW61" s="366"/>
      <c r="BBX61" s="366"/>
      <c r="BBY61" s="366"/>
      <c r="BBZ61" s="366"/>
      <c r="BCA61" s="366"/>
      <c r="BCB61" s="366"/>
      <c r="BCC61" s="366"/>
      <c r="BCD61" s="366"/>
      <c r="BCE61" s="366"/>
      <c r="BCF61" s="366"/>
      <c r="BCG61" s="366"/>
      <c r="BCH61" s="366"/>
      <c r="BCI61" s="366"/>
      <c r="BCJ61" s="366"/>
      <c r="BCK61" s="366"/>
      <c r="BCL61" s="366"/>
      <c r="BCM61" s="366"/>
      <c r="BCN61" s="366"/>
      <c r="BCO61" s="366"/>
      <c r="BCP61" s="366"/>
      <c r="BCQ61" s="366"/>
      <c r="BCR61" s="366"/>
      <c r="BCS61" s="366"/>
      <c r="BCT61" s="366"/>
      <c r="BCU61" s="366"/>
      <c r="BCV61" s="366"/>
      <c r="BCW61" s="366"/>
      <c r="BCX61" s="366"/>
      <c r="BCY61" s="366"/>
      <c r="BCZ61" s="366"/>
      <c r="BDA61" s="366"/>
      <c r="BDB61" s="366"/>
      <c r="BDC61" s="366"/>
      <c r="BDD61" s="366"/>
      <c r="BDE61" s="366"/>
      <c r="BDF61" s="366"/>
      <c r="BDG61" s="366"/>
      <c r="BDH61" s="366"/>
      <c r="BDI61" s="366"/>
      <c r="BDJ61" s="366"/>
      <c r="BDK61" s="366"/>
      <c r="BDL61" s="366"/>
      <c r="BDM61" s="366"/>
      <c r="BDN61" s="366"/>
      <c r="BDO61" s="366"/>
      <c r="BDP61" s="366"/>
      <c r="BDQ61" s="366"/>
      <c r="BDR61" s="366"/>
      <c r="BDS61" s="366"/>
      <c r="BDT61" s="366"/>
      <c r="BDU61" s="366"/>
      <c r="BDV61" s="366"/>
      <c r="BDW61" s="366"/>
      <c r="BDX61" s="366"/>
      <c r="BDY61" s="366"/>
      <c r="BDZ61" s="366"/>
      <c r="BEA61" s="366"/>
      <c r="BEB61" s="366"/>
      <c r="BEC61" s="366"/>
      <c r="BED61" s="366"/>
      <c r="BEE61" s="366"/>
      <c r="BEF61" s="366"/>
      <c r="BEG61" s="366"/>
      <c r="BEH61" s="366"/>
      <c r="BEI61" s="366"/>
      <c r="BEJ61" s="366"/>
      <c r="BEK61" s="366"/>
      <c r="BEL61" s="366"/>
      <c r="BEM61" s="366"/>
      <c r="BEN61" s="366"/>
      <c r="BEO61" s="366"/>
      <c r="BEP61" s="366"/>
      <c r="BEQ61" s="366"/>
      <c r="BER61" s="366"/>
      <c r="BES61" s="366"/>
      <c r="BET61" s="366"/>
      <c r="BEU61" s="366"/>
      <c r="BEV61" s="366"/>
      <c r="BEW61" s="366"/>
      <c r="BEX61" s="366"/>
      <c r="BEY61" s="366"/>
      <c r="BEZ61" s="366"/>
      <c r="BFA61" s="366"/>
      <c r="BFB61" s="366"/>
      <c r="BFC61" s="366"/>
      <c r="BFD61" s="366"/>
      <c r="BFE61" s="366"/>
      <c r="BFF61" s="366"/>
      <c r="BFG61" s="366"/>
      <c r="BFH61" s="366"/>
      <c r="BFI61" s="366"/>
      <c r="BFJ61" s="366"/>
      <c r="BFK61" s="366"/>
      <c r="BFL61" s="366"/>
      <c r="BFM61" s="366"/>
      <c r="BFN61" s="366"/>
      <c r="BFO61" s="366"/>
      <c r="BFP61" s="366"/>
      <c r="BFQ61" s="366"/>
      <c r="BFR61" s="366"/>
      <c r="BFS61" s="366"/>
      <c r="BFT61" s="366"/>
      <c r="BFU61" s="366"/>
      <c r="BFV61" s="366"/>
      <c r="BFW61" s="366"/>
      <c r="BFX61" s="366"/>
      <c r="BFY61" s="366"/>
      <c r="BFZ61" s="366"/>
      <c r="BGA61" s="366"/>
      <c r="BGB61" s="366"/>
      <c r="BGC61" s="366"/>
      <c r="BGD61" s="366"/>
      <c r="BGE61" s="366"/>
      <c r="BGF61" s="366"/>
      <c r="BGG61" s="366"/>
      <c r="BGH61" s="366"/>
      <c r="BGI61" s="366"/>
      <c r="BGJ61" s="366"/>
      <c r="BGK61" s="366"/>
      <c r="BGL61" s="366"/>
      <c r="BGM61" s="366"/>
      <c r="BGN61" s="366"/>
      <c r="BGO61" s="366"/>
      <c r="BGP61" s="366"/>
      <c r="BGQ61" s="366"/>
      <c r="BGR61" s="366"/>
      <c r="BGS61" s="366"/>
      <c r="BGT61" s="366"/>
      <c r="BGU61" s="366"/>
      <c r="BGV61" s="366"/>
      <c r="BGW61" s="366"/>
      <c r="BGX61" s="366"/>
      <c r="BGY61" s="366"/>
      <c r="BGZ61" s="366"/>
      <c r="BHA61" s="366"/>
      <c r="BHB61" s="366"/>
      <c r="BHC61" s="366"/>
      <c r="BHD61" s="366"/>
      <c r="BHE61" s="366"/>
      <c r="BHF61" s="366"/>
      <c r="BHG61" s="366"/>
      <c r="BHH61" s="366"/>
      <c r="BHI61" s="366"/>
      <c r="BHJ61" s="366"/>
      <c r="BHK61" s="366"/>
      <c r="BHL61" s="366"/>
      <c r="BHM61" s="366"/>
      <c r="BHN61" s="366"/>
      <c r="BHO61" s="366"/>
      <c r="BHP61" s="366"/>
      <c r="BHQ61" s="366"/>
      <c r="BHR61" s="366"/>
      <c r="BHS61" s="366"/>
      <c r="BHT61" s="366"/>
      <c r="BHU61" s="366"/>
      <c r="BHV61" s="366"/>
      <c r="BHW61" s="366"/>
      <c r="BHX61" s="366"/>
      <c r="BHY61" s="366"/>
      <c r="BHZ61" s="366"/>
      <c r="BIA61" s="366"/>
      <c r="BIB61" s="366"/>
      <c r="BIC61" s="366"/>
      <c r="BID61" s="366"/>
      <c r="BIE61" s="366"/>
      <c r="BIF61" s="366"/>
      <c r="BIG61" s="366"/>
      <c r="BIH61" s="366"/>
      <c r="BII61" s="366"/>
      <c r="BIJ61" s="366"/>
      <c r="BIK61" s="366"/>
      <c r="BIL61" s="366"/>
      <c r="BIM61" s="366"/>
      <c r="BIN61" s="366"/>
      <c r="BIO61" s="366"/>
      <c r="BIP61" s="366"/>
      <c r="BIQ61" s="366"/>
      <c r="BIR61" s="366"/>
      <c r="BIS61" s="366"/>
      <c r="BIT61" s="366"/>
      <c r="BIU61" s="366"/>
      <c r="BIV61" s="366"/>
      <c r="BIW61" s="366"/>
      <c r="BIX61" s="366"/>
      <c r="BIY61" s="366"/>
      <c r="BIZ61" s="366"/>
      <c r="BJA61" s="366"/>
      <c r="BJB61" s="366"/>
      <c r="BJC61" s="366"/>
      <c r="BJD61" s="366"/>
      <c r="BJE61" s="366"/>
      <c r="BJF61" s="366"/>
      <c r="BJG61" s="366"/>
      <c r="BJH61" s="366"/>
      <c r="BJI61" s="366"/>
      <c r="BJJ61" s="366"/>
      <c r="BJK61" s="366"/>
      <c r="BJL61" s="366"/>
      <c r="BJM61" s="366"/>
      <c r="BJN61" s="366"/>
      <c r="BJO61" s="366"/>
      <c r="BJP61" s="366"/>
      <c r="BJQ61" s="366"/>
      <c r="BJR61" s="366"/>
      <c r="BJS61" s="366"/>
      <c r="BJT61" s="366"/>
      <c r="BJU61" s="366"/>
      <c r="BJV61" s="366"/>
      <c r="BJW61" s="366"/>
      <c r="BJX61" s="366"/>
      <c r="BJY61" s="366"/>
      <c r="BJZ61" s="366"/>
      <c r="BKA61" s="366"/>
      <c r="BKB61" s="366"/>
      <c r="BKC61" s="366"/>
      <c r="BKD61" s="366"/>
      <c r="BKE61" s="366"/>
      <c r="BKF61" s="366"/>
      <c r="BKG61" s="366"/>
      <c r="BKH61" s="366"/>
      <c r="BKI61" s="366"/>
      <c r="BKJ61" s="366"/>
      <c r="BKK61" s="366"/>
      <c r="BKL61" s="366"/>
      <c r="BKM61" s="366"/>
      <c r="BKN61" s="366"/>
      <c r="BKO61" s="366"/>
      <c r="BKP61" s="366"/>
      <c r="BKQ61" s="366"/>
      <c r="BKR61" s="366"/>
      <c r="BKS61" s="366"/>
      <c r="BKT61" s="366"/>
      <c r="BKU61" s="366"/>
      <c r="BKV61" s="366"/>
      <c r="BKW61" s="366"/>
      <c r="BKX61" s="366"/>
      <c r="BKY61" s="366"/>
      <c r="BKZ61" s="366"/>
      <c r="BLA61" s="366"/>
      <c r="BLB61" s="366"/>
      <c r="BLC61" s="366"/>
      <c r="BLD61" s="366"/>
      <c r="BLE61" s="366"/>
      <c r="BLF61" s="366"/>
      <c r="BLG61" s="366"/>
      <c r="BLH61" s="366"/>
      <c r="BLI61" s="366"/>
      <c r="BLJ61" s="366"/>
      <c r="BLK61" s="366"/>
      <c r="BLL61" s="366"/>
      <c r="BLM61" s="366"/>
      <c r="BLN61" s="366"/>
      <c r="BLO61" s="366"/>
      <c r="BLP61" s="366"/>
      <c r="BLQ61" s="366"/>
      <c r="BLR61" s="366"/>
      <c r="BLS61" s="366"/>
      <c r="BLT61" s="366"/>
      <c r="BLU61" s="366"/>
      <c r="BLV61" s="366"/>
      <c r="BLW61" s="366"/>
      <c r="BLX61" s="366"/>
      <c r="BLY61" s="366"/>
      <c r="BLZ61" s="366"/>
      <c r="BMA61" s="366"/>
      <c r="BMB61" s="366"/>
      <c r="BMC61" s="366"/>
      <c r="BMD61" s="366"/>
      <c r="BME61" s="366"/>
      <c r="BMF61" s="366"/>
      <c r="BMG61" s="366"/>
      <c r="BMH61" s="366"/>
      <c r="BMI61" s="366"/>
      <c r="BMJ61" s="366"/>
      <c r="BMK61" s="366"/>
      <c r="BML61" s="366"/>
      <c r="BMM61" s="366"/>
      <c r="BMN61" s="366"/>
      <c r="BMO61" s="366"/>
      <c r="BMP61" s="366"/>
      <c r="BMQ61" s="366"/>
      <c r="BMR61" s="366"/>
      <c r="BMS61" s="366"/>
      <c r="BMT61" s="366"/>
      <c r="BMU61" s="366"/>
      <c r="BMV61" s="366"/>
      <c r="BMW61" s="366"/>
      <c r="BMX61" s="366"/>
      <c r="BMY61" s="366"/>
      <c r="BMZ61" s="366"/>
      <c r="BNA61" s="366"/>
      <c r="BNB61" s="366"/>
      <c r="BNC61" s="366"/>
      <c r="BND61" s="366"/>
      <c r="BNE61" s="366"/>
      <c r="BNF61" s="366"/>
      <c r="BNG61" s="366"/>
      <c r="BNH61" s="366"/>
      <c r="BNI61" s="366"/>
      <c r="BNJ61" s="366"/>
      <c r="BNK61" s="366"/>
      <c r="BNL61" s="366"/>
      <c r="BNM61" s="366"/>
      <c r="BNN61" s="366"/>
      <c r="BNO61" s="366"/>
      <c r="BNP61" s="366"/>
      <c r="BNQ61" s="366"/>
      <c r="BNR61" s="366"/>
      <c r="BNS61" s="366"/>
      <c r="BNT61" s="366"/>
      <c r="BNU61" s="366"/>
      <c r="BNV61" s="366"/>
      <c r="BNW61" s="366"/>
      <c r="BNX61" s="366"/>
      <c r="BNY61" s="366"/>
      <c r="BNZ61" s="366"/>
      <c r="BOA61" s="366"/>
      <c r="BOB61" s="366"/>
      <c r="BOC61" s="366"/>
      <c r="BOD61" s="366"/>
      <c r="BOE61" s="366"/>
      <c r="BOF61" s="366"/>
      <c r="BOG61" s="366"/>
      <c r="BOH61" s="366"/>
      <c r="BOI61" s="366"/>
      <c r="BOJ61" s="366"/>
      <c r="BOK61" s="366"/>
      <c r="BOL61" s="366"/>
      <c r="BOM61" s="366"/>
      <c r="BON61" s="366"/>
      <c r="BOO61" s="366"/>
      <c r="BOP61" s="366"/>
      <c r="BOQ61" s="366"/>
      <c r="BOR61" s="366"/>
      <c r="BOS61" s="366"/>
      <c r="BOT61" s="366"/>
      <c r="BOU61" s="366"/>
      <c r="BOV61" s="366"/>
      <c r="BOW61" s="366"/>
      <c r="BOX61" s="366"/>
      <c r="BOY61" s="366"/>
      <c r="BOZ61" s="366"/>
      <c r="BPA61" s="366"/>
      <c r="BPB61" s="366"/>
      <c r="BPC61" s="366"/>
      <c r="BPD61" s="366"/>
      <c r="BPE61" s="366"/>
      <c r="BPF61" s="366"/>
      <c r="BPG61" s="366"/>
      <c r="BPH61" s="366"/>
      <c r="BPI61" s="366"/>
      <c r="BPJ61" s="366"/>
      <c r="BPK61" s="366"/>
      <c r="BPL61" s="366"/>
      <c r="BPM61" s="366"/>
      <c r="BPN61" s="366"/>
      <c r="BPO61" s="366"/>
      <c r="BPP61" s="366"/>
      <c r="BPQ61" s="366"/>
      <c r="BPR61" s="366"/>
      <c r="BPS61" s="366"/>
      <c r="BPT61" s="366"/>
      <c r="BPU61" s="366"/>
      <c r="BPV61" s="366"/>
      <c r="BPW61" s="366"/>
      <c r="BPX61" s="366"/>
      <c r="BPY61" s="366"/>
      <c r="BPZ61" s="366"/>
      <c r="BQA61" s="366"/>
      <c r="BQB61" s="366"/>
      <c r="BQC61" s="366"/>
      <c r="BQD61" s="366"/>
      <c r="BQE61" s="366"/>
      <c r="BQF61" s="366"/>
      <c r="BQG61" s="366"/>
      <c r="BQH61" s="366"/>
      <c r="BQI61" s="366"/>
      <c r="BQJ61" s="366"/>
      <c r="BQK61" s="366"/>
      <c r="BQL61" s="366"/>
      <c r="BQM61" s="366"/>
      <c r="BQN61" s="366"/>
      <c r="BQO61" s="366"/>
      <c r="BQP61" s="366"/>
      <c r="BQQ61" s="366"/>
      <c r="BQR61" s="366"/>
      <c r="BQS61" s="366"/>
      <c r="BQT61" s="366"/>
      <c r="BQU61" s="366"/>
      <c r="BQV61" s="366"/>
      <c r="BQW61" s="366"/>
      <c r="BQX61" s="366"/>
      <c r="BQY61" s="366"/>
      <c r="BQZ61" s="366"/>
      <c r="BRA61" s="366"/>
      <c r="BRB61" s="366"/>
      <c r="BRC61" s="366"/>
      <c r="BRD61" s="366"/>
      <c r="BRE61" s="366"/>
      <c r="BRF61" s="366"/>
      <c r="BRG61" s="366"/>
      <c r="BRH61" s="366"/>
      <c r="BRI61" s="366"/>
      <c r="BRJ61" s="366"/>
      <c r="BRK61" s="366"/>
      <c r="BRL61" s="366"/>
      <c r="BRM61" s="366"/>
      <c r="BRN61" s="366"/>
      <c r="BRO61" s="366"/>
      <c r="BRP61" s="366"/>
      <c r="BRQ61" s="366"/>
      <c r="BRR61" s="366"/>
      <c r="BRS61" s="366"/>
      <c r="BRT61" s="366"/>
      <c r="BRU61" s="366"/>
      <c r="BRV61" s="366"/>
      <c r="BRW61" s="366"/>
      <c r="BRX61" s="366"/>
      <c r="BRY61" s="366"/>
      <c r="BRZ61" s="366"/>
      <c r="BSA61" s="366"/>
      <c r="BSB61" s="366"/>
      <c r="BSC61" s="366"/>
      <c r="BSD61" s="366"/>
      <c r="BSE61" s="366"/>
      <c r="BSF61" s="366"/>
      <c r="BSG61" s="366"/>
      <c r="BSH61" s="366"/>
      <c r="BSI61" s="366"/>
      <c r="BSJ61" s="366"/>
      <c r="BSK61" s="366"/>
      <c r="BSL61" s="366"/>
      <c r="BSM61" s="366"/>
      <c r="BSN61" s="366"/>
      <c r="BSO61" s="366"/>
      <c r="BSP61" s="366"/>
      <c r="BSQ61" s="366"/>
      <c r="BSR61" s="366"/>
      <c r="BSS61" s="366"/>
      <c r="BST61" s="366"/>
      <c r="BSU61" s="366"/>
      <c r="BSV61" s="366"/>
      <c r="BSW61" s="366"/>
      <c r="BSX61" s="366"/>
      <c r="BSY61" s="366"/>
      <c r="BSZ61" s="366"/>
      <c r="BTA61" s="366"/>
      <c r="BTB61" s="366"/>
      <c r="BTC61" s="366"/>
      <c r="BTD61" s="366"/>
      <c r="BTE61" s="366"/>
      <c r="BTF61" s="366"/>
      <c r="BTG61" s="366"/>
      <c r="BTH61" s="366"/>
      <c r="BTI61" s="366"/>
      <c r="BTJ61" s="366"/>
      <c r="BTK61" s="366"/>
      <c r="BTL61" s="366"/>
      <c r="BTM61" s="366"/>
      <c r="BTN61" s="366"/>
      <c r="BTO61" s="366"/>
      <c r="BTP61" s="366"/>
      <c r="BTQ61" s="366"/>
      <c r="BTR61" s="366"/>
      <c r="BTS61" s="366"/>
      <c r="BTT61" s="366"/>
      <c r="BTU61" s="366"/>
      <c r="BTV61" s="366"/>
      <c r="BTW61" s="366"/>
      <c r="BTX61" s="366"/>
      <c r="BTY61" s="366"/>
      <c r="BTZ61" s="366"/>
      <c r="BUA61" s="366"/>
      <c r="BUB61" s="366"/>
      <c r="BUC61" s="366"/>
      <c r="BUD61" s="366"/>
      <c r="BUE61" s="366"/>
      <c r="BUF61" s="366"/>
      <c r="BUG61" s="366"/>
      <c r="BUH61" s="366"/>
      <c r="BUI61" s="366"/>
      <c r="BUJ61" s="366"/>
      <c r="BUK61" s="366"/>
      <c r="BUL61" s="366"/>
      <c r="BUM61" s="366"/>
      <c r="BUN61" s="366"/>
      <c r="BUO61" s="366"/>
      <c r="BUP61" s="366"/>
      <c r="BUQ61" s="366"/>
      <c r="BUR61" s="366"/>
      <c r="BUS61" s="366"/>
      <c r="BUT61" s="366"/>
      <c r="BUU61" s="366"/>
      <c r="BUV61" s="366"/>
      <c r="BUW61" s="366"/>
      <c r="BUX61" s="366"/>
      <c r="BUY61" s="366"/>
      <c r="BUZ61" s="366"/>
      <c r="BVA61" s="366"/>
      <c r="BVB61" s="366"/>
      <c r="BVC61" s="366"/>
      <c r="BVD61" s="366"/>
      <c r="BVE61" s="366"/>
      <c r="BVF61" s="366"/>
      <c r="BVG61" s="366"/>
      <c r="BVH61" s="366"/>
      <c r="BVI61" s="366"/>
      <c r="BVJ61" s="366"/>
      <c r="BVK61" s="366"/>
      <c r="BVL61" s="366"/>
      <c r="BVM61" s="366"/>
      <c r="BVN61" s="366"/>
      <c r="BVO61" s="366"/>
      <c r="BVP61" s="366"/>
      <c r="BVQ61" s="366"/>
      <c r="BVR61" s="366"/>
      <c r="BVS61" s="366"/>
      <c r="BVT61" s="366"/>
      <c r="BVU61" s="366"/>
      <c r="BVV61" s="366"/>
      <c r="BVW61" s="366"/>
      <c r="BVX61" s="366"/>
      <c r="BVY61" s="366"/>
      <c r="BVZ61" s="366"/>
      <c r="BWA61" s="366"/>
      <c r="BWB61" s="366"/>
      <c r="BWC61" s="366"/>
      <c r="BWD61" s="366"/>
      <c r="BWE61" s="366"/>
      <c r="BWF61" s="366"/>
      <c r="BWG61" s="366"/>
      <c r="BWH61" s="366"/>
      <c r="BWI61" s="366"/>
      <c r="BWJ61" s="366"/>
      <c r="BWK61" s="366"/>
      <c r="BWL61" s="366"/>
      <c r="BWM61" s="366"/>
      <c r="BWN61" s="366"/>
      <c r="BWO61" s="366"/>
      <c r="BWP61" s="366"/>
      <c r="BWQ61" s="366"/>
      <c r="BWR61" s="366"/>
      <c r="BWS61" s="366"/>
      <c r="BWT61" s="366"/>
      <c r="BWU61" s="366"/>
      <c r="BWV61" s="366"/>
      <c r="BWW61" s="366"/>
      <c r="BWX61" s="366"/>
      <c r="BWY61" s="366"/>
      <c r="BWZ61" s="366"/>
      <c r="BXA61" s="366"/>
      <c r="BXB61" s="366"/>
      <c r="BXC61" s="366"/>
      <c r="BXD61" s="366"/>
      <c r="BXE61" s="366"/>
      <c r="BXF61" s="366"/>
      <c r="BXG61" s="366"/>
      <c r="BXH61" s="366"/>
      <c r="BXI61" s="366"/>
      <c r="BXJ61" s="366"/>
      <c r="BXK61" s="366"/>
      <c r="BXL61" s="366"/>
      <c r="BXM61" s="366"/>
      <c r="BXN61" s="366"/>
      <c r="BXO61" s="366"/>
      <c r="BXP61" s="366"/>
      <c r="BXQ61" s="366"/>
      <c r="BXR61" s="366"/>
      <c r="BXS61" s="366"/>
      <c r="BXT61" s="366"/>
      <c r="BXU61" s="366"/>
      <c r="BXV61" s="366"/>
      <c r="BXW61" s="366"/>
      <c r="BXX61" s="366"/>
      <c r="BXY61" s="366"/>
      <c r="BXZ61" s="366"/>
      <c r="BYA61" s="366"/>
      <c r="BYB61" s="366"/>
      <c r="BYC61" s="366"/>
      <c r="BYD61" s="366"/>
      <c r="BYE61" s="366"/>
      <c r="BYF61" s="366"/>
      <c r="BYG61" s="366"/>
      <c r="BYH61" s="366"/>
      <c r="BYI61" s="366"/>
      <c r="BYJ61" s="366"/>
      <c r="BYK61" s="366"/>
      <c r="BYL61" s="366"/>
      <c r="BYM61" s="366"/>
      <c r="BYN61" s="366"/>
      <c r="BYO61" s="366"/>
      <c r="BYP61" s="366"/>
      <c r="BYQ61" s="366"/>
      <c r="BYR61" s="366"/>
      <c r="BYS61" s="366"/>
      <c r="BYT61" s="366"/>
      <c r="BYU61" s="366"/>
      <c r="BYV61" s="366"/>
      <c r="BYW61" s="366"/>
      <c r="BYX61" s="366"/>
      <c r="BYY61" s="366"/>
      <c r="BYZ61" s="366"/>
      <c r="BZA61" s="366"/>
      <c r="BZB61" s="366"/>
      <c r="BZC61" s="366"/>
      <c r="BZD61" s="366"/>
      <c r="BZE61" s="366"/>
      <c r="BZF61" s="366"/>
      <c r="BZG61" s="366"/>
      <c r="BZH61" s="366"/>
      <c r="BZI61" s="366"/>
      <c r="BZJ61" s="366"/>
      <c r="BZK61" s="366"/>
      <c r="BZL61" s="366"/>
      <c r="BZM61" s="366"/>
      <c r="BZN61" s="366"/>
      <c r="BZO61" s="366"/>
      <c r="BZP61" s="366"/>
      <c r="BZQ61" s="366"/>
      <c r="BZR61" s="366"/>
      <c r="BZS61" s="366"/>
      <c r="BZT61" s="366"/>
      <c r="BZU61" s="366"/>
      <c r="BZV61" s="366"/>
      <c r="BZW61" s="366"/>
      <c r="BZX61" s="366"/>
      <c r="BZY61" s="366"/>
      <c r="BZZ61" s="366"/>
      <c r="CAA61" s="366"/>
      <c r="CAB61" s="366"/>
      <c r="CAC61" s="366"/>
      <c r="CAD61" s="366"/>
      <c r="CAE61" s="366"/>
      <c r="CAF61" s="366"/>
      <c r="CAG61" s="366"/>
      <c r="CAH61" s="366"/>
      <c r="CAI61" s="366"/>
      <c r="CAJ61" s="366"/>
      <c r="CAK61" s="366"/>
      <c r="CAL61" s="366"/>
      <c r="CAM61" s="366"/>
      <c r="CAN61" s="366"/>
      <c r="CAO61" s="366"/>
      <c r="CAP61" s="366"/>
      <c r="CAQ61" s="366"/>
      <c r="CAR61" s="366"/>
      <c r="CAS61" s="366"/>
      <c r="CAT61" s="366"/>
      <c r="CAU61" s="366"/>
      <c r="CAV61" s="366"/>
      <c r="CAW61" s="366"/>
      <c r="CAX61" s="366"/>
      <c r="CAY61" s="366"/>
      <c r="CAZ61" s="366"/>
      <c r="CBA61" s="366"/>
      <c r="CBB61" s="366"/>
      <c r="CBC61" s="366"/>
      <c r="CBD61" s="366"/>
      <c r="CBE61" s="366"/>
      <c r="CBF61" s="366"/>
      <c r="CBG61" s="366"/>
      <c r="CBH61" s="366"/>
      <c r="CBI61" s="366"/>
      <c r="CBJ61" s="366"/>
      <c r="CBK61" s="366"/>
      <c r="CBL61" s="366"/>
      <c r="CBM61" s="366"/>
      <c r="CBN61" s="366"/>
      <c r="CBO61" s="366"/>
      <c r="CBP61" s="366"/>
      <c r="CBQ61" s="366"/>
      <c r="CBR61" s="366"/>
      <c r="CBS61" s="366"/>
      <c r="CBT61" s="366"/>
      <c r="CBU61" s="366"/>
      <c r="CBV61" s="366"/>
      <c r="CBW61" s="366"/>
      <c r="CBX61" s="366"/>
      <c r="CBY61" s="366"/>
      <c r="CBZ61" s="366"/>
      <c r="CCA61" s="366"/>
      <c r="CCB61" s="366"/>
      <c r="CCC61" s="366"/>
      <c r="CCD61" s="366"/>
      <c r="CCE61" s="366"/>
      <c r="CCF61" s="366"/>
      <c r="CCG61" s="366"/>
      <c r="CCH61" s="366"/>
      <c r="CCI61" s="366"/>
      <c r="CCJ61" s="366"/>
      <c r="CCK61" s="366"/>
      <c r="CCL61" s="366"/>
      <c r="CCM61" s="366"/>
      <c r="CCN61" s="366"/>
      <c r="CCO61" s="366"/>
      <c r="CCP61" s="366"/>
      <c r="CCQ61" s="366"/>
      <c r="CCR61" s="366"/>
      <c r="CCS61" s="366"/>
      <c r="CCT61" s="366"/>
      <c r="CCU61" s="366"/>
      <c r="CCV61" s="366"/>
      <c r="CCW61" s="366"/>
      <c r="CCX61" s="366"/>
      <c r="CCY61" s="366"/>
      <c r="CCZ61" s="366"/>
      <c r="CDA61" s="366"/>
      <c r="CDB61" s="366"/>
      <c r="CDC61" s="366"/>
      <c r="CDD61" s="366"/>
      <c r="CDE61" s="366"/>
      <c r="CDF61" s="366"/>
      <c r="CDG61" s="366"/>
      <c r="CDH61" s="366"/>
      <c r="CDI61" s="366"/>
      <c r="CDJ61" s="366"/>
      <c r="CDK61" s="366"/>
      <c r="CDL61" s="366"/>
      <c r="CDM61" s="366"/>
      <c r="CDN61" s="366"/>
      <c r="CDO61" s="366"/>
      <c r="CDP61" s="366"/>
      <c r="CDQ61" s="366"/>
      <c r="CDR61" s="366"/>
      <c r="CDS61" s="366"/>
      <c r="CDT61" s="366"/>
      <c r="CDU61" s="366"/>
      <c r="CDV61" s="366"/>
      <c r="CDW61" s="366"/>
      <c r="CDX61" s="366"/>
      <c r="CDY61" s="366"/>
      <c r="CDZ61" s="366"/>
      <c r="CEA61" s="366"/>
      <c r="CEB61" s="366"/>
      <c r="CEC61" s="366"/>
      <c r="CED61" s="366"/>
      <c r="CEE61" s="366"/>
      <c r="CEF61" s="366"/>
      <c r="CEG61" s="366"/>
      <c r="CEH61" s="366"/>
      <c r="CEI61" s="366"/>
      <c r="CEJ61" s="366"/>
      <c r="CEK61" s="366"/>
      <c r="CEL61" s="366"/>
      <c r="CEM61" s="366"/>
      <c r="CEN61" s="366"/>
      <c r="CEO61" s="366"/>
      <c r="CEP61" s="366"/>
      <c r="CEQ61" s="366"/>
      <c r="CER61" s="366"/>
      <c r="CES61" s="366"/>
      <c r="CET61" s="366"/>
      <c r="CEU61" s="366"/>
      <c r="CEV61" s="366"/>
      <c r="CEW61" s="366"/>
      <c r="CEX61" s="366"/>
      <c r="CEY61" s="366"/>
      <c r="CEZ61" s="366"/>
      <c r="CFA61" s="366"/>
      <c r="CFB61" s="366"/>
      <c r="CFC61" s="366"/>
      <c r="CFD61" s="366"/>
      <c r="CFE61" s="366"/>
      <c r="CFF61" s="366"/>
      <c r="CFG61" s="366"/>
      <c r="CFH61" s="366"/>
      <c r="CFI61" s="366"/>
      <c r="CFJ61" s="366"/>
      <c r="CFK61" s="366"/>
      <c r="CFL61" s="366"/>
      <c r="CFM61" s="366"/>
      <c r="CFN61" s="366"/>
      <c r="CFO61" s="366"/>
      <c r="CFP61" s="366"/>
      <c r="CFQ61" s="366"/>
      <c r="CFR61" s="366"/>
      <c r="CFS61" s="366"/>
      <c r="CFT61" s="366"/>
      <c r="CFU61" s="366"/>
      <c r="CFV61" s="366"/>
      <c r="CFW61" s="366"/>
      <c r="CFX61" s="366"/>
      <c r="CFY61" s="366"/>
      <c r="CFZ61" s="366"/>
    </row>
    <row r="62" spans="1:2210" s="365" customFormat="1" ht="93.6" x14ac:dyDescent="0.3">
      <c r="A62" s="372" t="s">
        <v>1248</v>
      </c>
      <c r="B62" s="379" t="s">
        <v>1016</v>
      </c>
      <c r="C62" s="374" t="s">
        <v>1249</v>
      </c>
      <c r="D62" s="379" t="s">
        <v>1165</v>
      </c>
      <c r="E62" s="373" t="s">
        <v>1250</v>
      </c>
      <c r="F62" s="373" t="s">
        <v>1246</v>
      </c>
      <c r="G62" s="373" t="s">
        <v>1019</v>
      </c>
      <c r="H62" s="373">
        <v>4</v>
      </c>
      <c r="I62" s="373" t="s">
        <v>1012</v>
      </c>
      <c r="J62" s="373">
        <v>20</v>
      </c>
      <c r="K62" s="375"/>
      <c r="L62" s="373" t="s">
        <v>1247</v>
      </c>
      <c r="M62" s="373" t="s">
        <v>1014</v>
      </c>
      <c r="N62" s="373"/>
      <c r="V62" s="382" t="s">
        <v>154</v>
      </c>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c r="BO62" s="366"/>
      <c r="BP62" s="366"/>
      <c r="BQ62" s="366"/>
      <c r="BR62" s="366"/>
      <c r="BS62" s="366"/>
      <c r="BT62" s="366"/>
      <c r="BU62" s="366"/>
      <c r="BV62" s="366"/>
      <c r="BW62" s="366"/>
      <c r="BX62" s="366"/>
      <c r="BY62" s="366"/>
      <c r="BZ62" s="366"/>
      <c r="CA62" s="366"/>
      <c r="CB62" s="366"/>
      <c r="CC62" s="366"/>
      <c r="CD62" s="366"/>
      <c r="CE62" s="366"/>
      <c r="CF62" s="366"/>
      <c r="CG62" s="366"/>
      <c r="CH62" s="366"/>
      <c r="CI62" s="366"/>
      <c r="CJ62" s="366"/>
      <c r="CK62" s="366"/>
      <c r="CL62" s="366"/>
      <c r="CM62" s="366"/>
      <c r="CN62" s="366"/>
      <c r="CO62" s="366"/>
      <c r="CP62" s="366"/>
      <c r="CQ62" s="366"/>
      <c r="CR62" s="366"/>
      <c r="CS62" s="366"/>
      <c r="CT62" s="366"/>
      <c r="CU62" s="366"/>
      <c r="CV62" s="366"/>
      <c r="CW62" s="366"/>
      <c r="CX62" s="366"/>
      <c r="CY62" s="366"/>
      <c r="CZ62" s="366"/>
      <c r="DA62" s="366"/>
      <c r="DB62" s="366"/>
      <c r="DC62" s="366"/>
      <c r="DD62" s="366"/>
      <c r="DE62" s="366"/>
      <c r="DF62" s="366"/>
      <c r="DG62" s="366"/>
      <c r="DH62" s="366"/>
      <c r="DI62" s="366"/>
      <c r="DJ62" s="366"/>
      <c r="DK62" s="366"/>
      <c r="DL62" s="366"/>
      <c r="DM62" s="366"/>
      <c r="DN62" s="366"/>
      <c r="DO62" s="366"/>
      <c r="DP62" s="366"/>
      <c r="DQ62" s="366"/>
      <c r="DR62" s="366"/>
      <c r="DS62" s="366"/>
      <c r="DT62" s="366"/>
      <c r="DU62" s="366"/>
      <c r="DV62" s="366"/>
      <c r="DW62" s="366"/>
      <c r="DX62" s="366"/>
      <c r="DY62" s="366"/>
      <c r="DZ62" s="366"/>
      <c r="EA62" s="366"/>
      <c r="EB62" s="366"/>
      <c r="EC62" s="366"/>
      <c r="ED62" s="366"/>
      <c r="EE62" s="366"/>
      <c r="EF62" s="366"/>
      <c r="EG62" s="366"/>
      <c r="EH62" s="366"/>
      <c r="EI62" s="366"/>
      <c r="EJ62" s="366"/>
      <c r="EK62" s="366"/>
      <c r="EL62" s="366"/>
      <c r="EM62" s="366"/>
      <c r="EN62" s="366"/>
      <c r="EO62" s="366"/>
      <c r="EP62" s="366"/>
      <c r="EQ62" s="366"/>
      <c r="ER62" s="366"/>
      <c r="ES62" s="366"/>
      <c r="ET62" s="366"/>
      <c r="EU62" s="366"/>
      <c r="EV62" s="366"/>
      <c r="EW62" s="366"/>
      <c r="EX62" s="366"/>
      <c r="EY62" s="366"/>
      <c r="EZ62" s="366"/>
      <c r="FA62" s="366"/>
      <c r="FB62" s="366"/>
      <c r="FC62" s="366"/>
      <c r="FD62" s="366"/>
      <c r="FE62" s="366"/>
      <c r="FF62" s="366"/>
      <c r="FG62" s="366"/>
      <c r="FH62" s="366"/>
      <c r="FI62" s="366"/>
      <c r="FJ62" s="366"/>
      <c r="FK62" s="366"/>
      <c r="FL62" s="366"/>
      <c r="FM62" s="366"/>
      <c r="FN62" s="366"/>
      <c r="FO62" s="366"/>
      <c r="FP62" s="366"/>
      <c r="FQ62" s="366"/>
      <c r="FR62" s="366"/>
      <c r="FS62" s="366"/>
      <c r="FT62" s="366"/>
      <c r="FU62" s="366"/>
      <c r="FV62" s="366"/>
      <c r="FW62" s="366"/>
      <c r="FX62" s="366"/>
      <c r="FY62" s="366"/>
      <c r="FZ62" s="366"/>
      <c r="GA62" s="366"/>
      <c r="GB62" s="366"/>
      <c r="GC62" s="366"/>
      <c r="GD62" s="366"/>
      <c r="GE62" s="366"/>
      <c r="GF62" s="366"/>
      <c r="GG62" s="366"/>
      <c r="GH62" s="366"/>
      <c r="GI62" s="366"/>
      <c r="GJ62" s="366"/>
      <c r="GK62" s="366"/>
      <c r="GL62" s="366"/>
      <c r="GM62" s="366"/>
      <c r="GN62" s="366"/>
      <c r="GO62" s="366"/>
      <c r="GP62" s="366"/>
      <c r="GQ62" s="366"/>
      <c r="GR62" s="366"/>
      <c r="GS62" s="366"/>
      <c r="GT62" s="366"/>
      <c r="GU62" s="366"/>
      <c r="GV62" s="366"/>
      <c r="GW62" s="366"/>
      <c r="GX62" s="366"/>
      <c r="GY62" s="366"/>
      <c r="GZ62" s="366"/>
      <c r="HA62" s="366"/>
      <c r="HB62" s="366"/>
      <c r="HC62" s="366"/>
      <c r="HD62" s="366"/>
      <c r="HE62" s="366"/>
      <c r="HF62" s="366"/>
      <c r="HG62" s="366"/>
      <c r="HH62" s="366"/>
      <c r="HI62" s="366"/>
      <c r="HJ62" s="366"/>
      <c r="HK62" s="366"/>
      <c r="HL62" s="366"/>
      <c r="HM62" s="366"/>
      <c r="HN62" s="366"/>
      <c r="HO62" s="366"/>
      <c r="HP62" s="366"/>
      <c r="HQ62" s="366"/>
      <c r="HR62" s="366"/>
      <c r="HS62" s="366"/>
      <c r="HT62" s="366"/>
      <c r="HU62" s="366"/>
      <c r="HV62" s="366"/>
      <c r="HW62" s="366"/>
      <c r="HX62" s="366"/>
      <c r="HY62" s="366"/>
      <c r="HZ62" s="366"/>
      <c r="IA62" s="366"/>
      <c r="IB62" s="366"/>
      <c r="IC62" s="366"/>
      <c r="ID62" s="366"/>
      <c r="IE62" s="366"/>
      <c r="IF62" s="366"/>
      <c r="IG62" s="366"/>
      <c r="IH62" s="366"/>
      <c r="II62" s="366"/>
      <c r="IJ62" s="366"/>
      <c r="IK62" s="366"/>
      <c r="IL62" s="366"/>
      <c r="IM62" s="366"/>
      <c r="IN62" s="366"/>
      <c r="IO62" s="366"/>
      <c r="IP62" s="366"/>
      <c r="IQ62" s="366"/>
      <c r="IR62" s="366"/>
      <c r="IS62" s="366"/>
      <c r="IT62" s="366"/>
      <c r="IU62" s="366"/>
      <c r="IV62" s="366"/>
      <c r="IW62" s="366"/>
      <c r="IX62" s="366"/>
      <c r="IY62" s="366"/>
      <c r="IZ62" s="366"/>
      <c r="JA62" s="366"/>
      <c r="JB62" s="366"/>
      <c r="JC62" s="366"/>
      <c r="JD62" s="366"/>
      <c r="JE62" s="366"/>
      <c r="JF62" s="366"/>
      <c r="JG62" s="366"/>
      <c r="JH62" s="366"/>
      <c r="JI62" s="366"/>
      <c r="JJ62" s="366"/>
      <c r="JK62" s="366"/>
      <c r="JL62" s="366"/>
      <c r="JM62" s="366"/>
      <c r="JN62" s="366"/>
      <c r="JO62" s="366"/>
      <c r="JP62" s="366"/>
      <c r="JQ62" s="366"/>
      <c r="JR62" s="366"/>
      <c r="JS62" s="366"/>
      <c r="JT62" s="366"/>
      <c r="JU62" s="366"/>
      <c r="JV62" s="366"/>
      <c r="JW62" s="366"/>
      <c r="JX62" s="366"/>
      <c r="JY62" s="366"/>
      <c r="JZ62" s="366"/>
      <c r="KA62" s="366"/>
      <c r="KB62" s="366"/>
      <c r="KC62" s="366"/>
      <c r="KD62" s="366"/>
      <c r="KE62" s="366"/>
      <c r="KF62" s="366"/>
      <c r="KG62" s="366"/>
      <c r="KH62" s="366"/>
      <c r="KI62" s="366"/>
      <c r="KJ62" s="366"/>
      <c r="KK62" s="366"/>
      <c r="KL62" s="366"/>
      <c r="KM62" s="366"/>
      <c r="KN62" s="366"/>
      <c r="KO62" s="366"/>
      <c r="KP62" s="366"/>
      <c r="KQ62" s="366"/>
      <c r="KR62" s="366"/>
      <c r="KS62" s="366"/>
      <c r="KT62" s="366"/>
      <c r="KU62" s="366"/>
      <c r="KV62" s="366"/>
      <c r="KW62" s="366"/>
      <c r="KX62" s="366"/>
      <c r="KY62" s="366"/>
      <c r="KZ62" s="366"/>
      <c r="LA62" s="366"/>
      <c r="LB62" s="366"/>
      <c r="LC62" s="366"/>
      <c r="LD62" s="366"/>
      <c r="LE62" s="366"/>
      <c r="LF62" s="366"/>
      <c r="LG62" s="366"/>
      <c r="LH62" s="366"/>
      <c r="LI62" s="366"/>
      <c r="LJ62" s="366"/>
      <c r="LK62" s="366"/>
      <c r="LL62" s="366"/>
      <c r="LM62" s="366"/>
      <c r="LN62" s="366"/>
      <c r="LO62" s="366"/>
      <c r="LP62" s="366"/>
      <c r="LQ62" s="366"/>
      <c r="LR62" s="366"/>
      <c r="LS62" s="366"/>
      <c r="LT62" s="366"/>
      <c r="LU62" s="366"/>
      <c r="LV62" s="366"/>
      <c r="LW62" s="366"/>
      <c r="LX62" s="366"/>
      <c r="LY62" s="366"/>
      <c r="LZ62" s="366"/>
      <c r="MA62" s="366"/>
      <c r="MB62" s="366"/>
      <c r="MC62" s="366"/>
      <c r="MD62" s="366"/>
      <c r="ME62" s="366"/>
      <c r="MF62" s="366"/>
      <c r="MG62" s="366"/>
      <c r="MH62" s="366"/>
      <c r="MI62" s="366"/>
      <c r="MJ62" s="366"/>
      <c r="MK62" s="366"/>
      <c r="ML62" s="366"/>
      <c r="MM62" s="366"/>
      <c r="MN62" s="366"/>
      <c r="MO62" s="366"/>
      <c r="MP62" s="366"/>
      <c r="MQ62" s="366"/>
      <c r="MR62" s="366"/>
      <c r="MS62" s="366"/>
      <c r="MT62" s="366"/>
      <c r="MU62" s="366"/>
      <c r="MV62" s="366"/>
      <c r="MW62" s="366"/>
      <c r="MX62" s="366"/>
      <c r="MY62" s="366"/>
      <c r="MZ62" s="366"/>
      <c r="NA62" s="366"/>
      <c r="NB62" s="366"/>
      <c r="NC62" s="366"/>
      <c r="ND62" s="366"/>
      <c r="NE62" s="366"/>
      <c r="NF62" s="366"/>
      <c r="NG62" s="366"/>
      <c r="NH62" s="366"/>
      <c r="NI62" s="366"/>
      <c r="NJ62" s="366"/>
      <c r="NK62" s="366"/>
      <c r="NL62" s="366"/>
      <c r="NM62" s="366"/>
      <c r="NN62" s="366"/>
      <c r="NO62" s="366"/>
      <c r="NP62" s="366"/>
      <c r="NQ62" s="366"/>
      <c r="NR62" s="366"/>
      <c r="NS62" s="366"/>
      <c r="NT62" s="366"/>
      <c r="NU62" s="366"/>
      <c r="NV62" s="366"/>
      <c r="NW62" s="366"/>
      <c r="NX62" s="366"/>
      <c r="NY62" s="366"/>
      <c r="NZ62" s="366"/>
      <c r="OA62" s="366"/>
      <c r="OB62" s="366"/>
      <c r="OC62" s="366"/>
      <c r="OD62" s="366"/>
      <c r="OE62" s="366"/>
      <c r="OF62" s="366"/>
      <c r="OG62" s="366"/>
      <c r="OH62" s="366"/>
      <c r="OI62" s="366"/>
      <c r="OJ62" s="366"/>
      <c r="OK62" s="366"/>
      <c r="OL62" s="366"/>
      <c r="OM62" s="366"/>
      <c r="ON62" s="366"/>
      <c r="OO62" s="366"/>
      <c r="OP62" s="366"/>
      <c r="OQ62" s="366"/>
      <c r="OR62" s="366"/>
      <c r="OS62" s="366"/>
      <c r="OT62" s="366"/>
      <c r="OU62" s="366"/>
      <c r="OV62" s="366"/>
      <c r="OW62" s="366"/>
      <c r="OX62" s="366"/>
      <c r="OY62" s="366"/>
      <c r="OZ62" s="366"/>
      <c r="PA62" s="366"/>
      <c r="PB62" s="366"/>
      <c r="PC62" s="366"/>
      <c r="PD62" s="366"/>
      <c r="PE62" s="366"/>
      <c r="PF62" s="366"/>
      <c r="PG62" s="366"/>
      <c r="PH62" s="366"/>
      <c r="PI62" s="366"/>
      <c r="PJ62" s="366"/>
      <c r="PK62" s="366"/>
      <c r="PL62" s="366"/>
      <c r="PM62" s="366"/>
      <c r="PN62" s="366"/>
      <c r="PO62" s="366"/>
      <c r="PP62" s="366"/>
      <c r="PQ62" s="366"/>
      <c r="PR62" s="366"/>
      <c r="PS62" s="366"/>
      <c r="PT62" s="366"/>
      <c r="PU62" s="366"/>
      <c r="PV62" s="366"/>
      <c r="PW62" s="366"/>
      <c r="PX62" s="366"/>
      <c r="PY62" s="366"/>
      <c r="PZ62" s="366"/>
      <c r="QA62" s="366"/>
      <c r="QB62" s="366"/>
      <c r="QC62" s="366"/>
      <c r="QD62" s="366"/>
      <c r="QE62" s="366"/>
      <c r="QF62" s="366"/>
      <c r="QG62" s="366"/>
      <c r="QH62" s="366"/>
      <c r="QI62" s="366"/>
      <c r="QJ62" s="366"/>
      <c r="QK62" s="366"/>
      <c r="QL62" s="366"/>
      <c r="QM62" s="366"/>
      <c r="QN62" s="366"/>
      <c r="QO62" s="366"/>
      <c r="QP62" s="366"/>
      <c r="QQ62" s="366"/>
      <c r="QR62" s="366"/>
      <c r="QS62" s="366"/>
      <c r="QT62" s="366"/>
      <c r="QU62" s="366"/>
      <c r="QV62" s="366"/>
      <c r="QW62" s="366"/>
      <c r="QX62" s="366"/>
      <c r="QY62" s="366"/>
      <c r="QZ62" s="366"/>
      <c r="RA62" s="366"/>
      <c r="RB62" s="366"/>
      <c r="RC62" s="366"/>
      <c r="RD62" s="366"/>
      <c r="RE62" s="366"/>
      <c r="RF62" s="366"/>
      <c r="RG62" s="366"/>
      <c r="RH62" s="366"/>
      <c r="RI62" s="366"/>
      <c r="RJ62" s="366"/>
      <c r="RK62" s="366"/>
      <c r="RL62" s="366"/>
      <c r="RM62" s="366"/>
      <c r="RN62" s="366"/>
      <c r="RO62" s="366"/>
      <c r="RP62" s="366"/>
      <c r="RQ62" s="366"/>
      <c r="RR62" s="366"/>
      <c r="RS62" s="366"/>
      <c r="RT62" s="366"/>
      <c r="RU62" s="366"/>
      <c r="RV62" s="366"/>
      <c r="RW62" s="366"/>
      <c r="RX62" s="366"/>
      <c r="RY62" s="366"/>
      <c r="RZ62" s="366"/>
      <c r="SA62" s="366"/>
      <c r="SB62" s="366"/>
      <c r="SC62" s="366"/>
      <c r="SD62" s="366"/>
      <c r="SE62" s="366"/>
      <c r="SF62" s="366"/>
      <c r="SG62" s="366"/>
      <c r="SH62" s="366"/>
      <c r="SI62" s="366"/>
      <c r="SJ62" s="366"/>
      <c r="SK62" s="366"/>
      <c r="SL62" s="366"/>
      <c r="SM62" s="366"/>
      <c r="SN62" s="366"/>
      <c r="SO62" s="366"/>
      <c r="SP62" s="366"/>
      <c r="SQ62" s="366"/>
      <c r="SR62" s="366"/>
      <c r="SS62" s="366"/>
      <c r="ST62" s="366"/>
      <c r="SU62" s="366"/>
      <c r="SV62" s="366"/>
      <c r="SW62" s="366"/>
      <c r="SX62" s="366"/>
      <c r="SY62" s="366"/>
      <c r="SZ62" s="366"/>
      <c r="TA62" s="366"/>
      <c r="TB62" s="366"/>
      <c r="TC62" s="366"/>
      <c r="TD62" s="366"/>
      <c r="TE62" s="366"/>
      <c r="TF62" s="366"/>
      <c r="TG62" s="366"/>
      <c r="TH62" s="366"/>
      <c r="TI62" s="366"/>
      <c r="TJ62" s="366"/>
      <c r="TK62" s="366"/>
      <c r="TL62" s="366"/>
      <c r="TM62" s="366"/>
      <c r="TN62" s="366"/>
      <c r="TO62" s="366"/>
      <c r="TP62" s="366"/>
      <c r="TQ62" s="366"/>
      <c r="TR62" s="366"/>
      <c r="TS62" s="366"/>
      <c r="TT62" s="366"/>
      <c r="TU62" s="366"/>
      <c r="TV62" s="366"/>
      <c r="TW62" s="366"/>
      <c r="TX62" s="366"/>
      <c r="TY62" s="366"/>
      <c r="TZ62" s="366"/>
      <c r="UA62" s="366"/>
      <c r="UB62" s="366"/>
      <c r="UC62" s="366"/>
      <c r="UD62" s="366"/>
      <c r="UE62" s="366"/>
      <c r="UF62" s="366"/>
      <c r="UG62" s="366"/>
      <c r="UH62" s="366"/>
      <c r="UI62" s="366"/>
      <c r="UJ62" s="366"/>
      <c r="UK62" s="366"/>
      <c r="UL62" s="366"/>
      <c r="UM62" s="366"/>
      <c r="UN62" s="366"/>
      <c r="UO62" s="366"/>
      <c r="UP62" s="366"/>
      <c r="UQ62" s="366"/>
      <c r="UR62" s="366"/>
      <c r="US62" s="366"/>
      <c r="UT62" s="366"/>
      <c r="UU62" s="366"/>
      <c r="UV62" s="366"/>
      <c r="UW62" s="366"/>
      <c r="UX62" s="366"/>
      <c r="UY62" s="366"/>
      <c r="UZ62" s="366"/>
      <c r="VA62" s="366"/>
      <c r="VB62" s="366"/>
      <c r="VC62" s="366"/>
      <c r="VD62" s="366"/>
      <c r="VE62" s="366"/>
      <c r="VF62" s="366"/>
      <c r="VG62" s="366"/>
      <c r="VH62" s="366"/>
      <c r="VI62" s="366"/>
      <c r="VJ62" s="366"/>
      <c r="VK62" s="366"/>
      <c r="VL62" s="366"/>
      <c r="VM62" s="366"/>
      <c r="VN62" s="366"/>
      <c r="VO62" s="366"/>
      <c r="VP62" s="366"/>
      <c r="VQ62" s="366"/>
      <c r="VR62" s="366"/>
      <c r="VS62" s="366"/>
      <c r="VT62" s="366"/>
      <c r="VU62" s="366"/>
      <c r="VV62" s="366"/>
      <c r="VW62" s="366"/>
      <c r="VX62" s="366"/>
      <c r="VY62" s="366"/>
      <c r="VZ62" s="366"/>
      <c r="WA62" s="366"/>
      <c r="WB62" s="366"/>
      <c r="WC62" s="366"/>
      <c r="WD62" s="366"/>
      <c r="WE62" s="366"/>
      <c r="WF62" s="366"/>
      <c r="WG62" s="366"/>
      <c r="WH62" s="366"/>
      <c r="WI62" s="366"/>
      <c r="WJ62" s="366"/>
      <c r="WK62" s="366"/>
      <c r="WL62" s="366"/>
      <c r="WM62" s="366"/>
      <c r="WN62" s="366"/>
      <c r="WO62" s="366"/>
      <c r="WP62" s="366"/>
      <c r="WQ62" s="366"/>
      <c r="WR62" s="366"/>
      <c r="WS62" s="366"/>
      <c r="WT62" s="366"/>
      <c r="WU62" s="366"/>
      <c r="WV62" s="366"/>
      <c r="WW62" s="366"/>
      <c r="WX62" s="366"/>
      <c r="WY62" s="366"/>
      <c r="WZ62" s="366"/>
      <c r="XA62" s="366"/>
      <c r="XB62" s="366"/>
      <c r="XC62" s="366"/>
      <c r="XD62" s="366"/>
      <c r="XE62" s="366"/>
      <c r="XF62" s="366"/>
      <c r="XG62" s="366"/>
      <c r="XH62" s="366"/>
      <c r="XI62" s="366"/>
      <c r="XJ62" s="366"/>
      <c r="XK62" s="366"/>
      <c r="XL62" s="366"/>
      <c r="XM62" s="366"/>
      <c r="XN62" s="366"/>
      <c r="XO62" s="366"/>
      <c r="XP62" s="366"/>
      <c r="XQ62" s="366"/>
      <c r="XR62" s="366"/>
      <c r="XS62" s="366"/>
      <c r="XT62" s="366"/>
      <c r="XU62" s="366"/>
      <c r="XV62" s="366"/>
      <c r="XW62" s="366"/>
      <c r="XX62" s="366"/>
      <c r="XY62" s="366"/>
      <c r="XZ62" s="366"/>
      <c r="YA62" s="366"/>
      <c r="YB62" s="366"/>
      <c r="YC62" s="366"/>
      <c r="YD62" s="366"/>
      <c r="YE62" s="366"/>
      <c r="YF62" s="366"/>
      <c r="YG62" s="366"/>
      <c r="YH62" s="366"/>
      <c r="YI62" s="366"/>
      <c r="YJ62" s="366"/>
      <c r="YK62" s="366"/>
      <c r="YL62" s="366"/>
      <c r="YM62" s="366"/>
      <c r="YN62" s="366"/>
      <c r="YO62" s="366"/>
      <c r="YP62" s="366"/>
      <c r="YQ62" s="366"/>
      <c r="YR62" s="366"/>
      <c r="YS62" s="366"/>
      <c r="YT62" s="366"/>
      <c r="YU62" s="366"/>
      <c r="YV62" s="366"/>
      <c r="YW62" s="366"/>
      <c r="YX62" s="366"/>
      <c r="YY62" s="366"/>
      <c r="YZ62" s="366"/>
      <c r="ZA62" s="366"/>
      <c r="ZB62" s="366"/>
      <c r="ZC62" s="366"/>
      <c r="ZD62" s="366"/>
      <c r="ZE62" s="366"/>
      <c r="ZF62" s="366"/>
      <c r="ZG62" s="366"/>
      <c r="ZH62" s="366"/>
      <c r="ZI62" s="366"/>
      <c r="ZJ62" s="366"/>
      <c r="ZK62" s="366"/>
      <c r="ZL62" s="366"/>
      <c r="ZM62" s="366"/>
      <c r="ZN62" s="366"/>
      <c r="ZO62" s="366"/>
      <c r="ZP62" s="366"/>
      <c r="ZQ62" s="366"/>
      <c r="ZR62" s="366"/>
      <c r="ZS62" s="366"/>
      <c r="ZT62" s="366"/>
      <c r="ZU62" s="366"/>
      <c r="ZV62" s="366"/>
      <c r="ZW62" s="366"/>
      <c r="ZX62" s="366"/>
      <c r="ZY62" s="366"/>
      <c r="ZZ62" s="366"/>
      <c r="AAA62" s="366"/>
      <c r="AAB62" s="366"/>
      <c r="AAC62" s="366"/>
      <c r="AAD62" s="366"/>
      <c r="AAE62" s="366"/>
      <c r="AAF62" s="366"/>
      <c r="AAG62" s="366"/>
      <c r="AAH62" s="366"/>
      <c r="AAI62" s="366"/>
      <c r="AAJ62" s="366"/>
      <c r="AAK62" s="366"/>
      <c r="AAL62" s="366"/>
      <c r="AAM62" s="366"/>
      <c r="AAN62" s="366"/>
      <c r="AAO62" s="366"/>
      <c r="AAP62" s="366"/>
      <c r="AAQ62" s="366"/>
      <c r="AAR62" s="366"/>
      <c r="AAS62" s="366"/>
      <c r="AAT62" s="366"/>
      <c r="AAU62" s="366"/>
      <c r="AAV62" s="366"/>
      <c r="AAW62" s="366"/>
      <c r="AAX62" s="366"/>
      <c r="AAY62" s="366"/>
      <c r="AAZ62" s="366"/>
      <c r="ABA62" s="366"/>
      <c r="ABB62" s="366"/>
      <c r="ABC62" s="366"/>
      <c r="ABD62" s="366"/>
      <c r="ABE62" s="366"/>
      <c r="ABF62" s="366"/>
      <c r="ABG62" s="366"/>
      <c r="ABH62" s="366"/>
      <c r="ABI62" s="366"/>
      <c r="ABJ62" s="366"/>
      <c r="ABK62" s="366"/>
      <c r="ABL62" s="366"/>
      <c r="ABM62" s="366"/>
      <c r="ABN62" s="366"/>
      <c r="ABO62" s="366"/>
      <c r="ABP62" s="366"/>
      <c r="ABQ62" s="366"/>
      <c r="ABR62" s="366"/>
      <c r="ABS62" s="366"/>
      <c r="ABT62" s="366"/>
      <c r="ABU62" s="366"/>
      <c r="ABV62" s="366"/>
      <c r="ABW62" s="366"/>
      <c r="ABX62" s="366"/>
      <c r="ABY62" s="366"/>
      <c r="ABZ62" s="366"/>
      <c r="ACA62" s="366"/>
      <c r="ACB62" s="366"/>
      <c r="ACC62" s="366"/>
      <c r="ACD62" s="366"/>
      <c r="ACE62" s="366"/>
      <c r="ACF62" s="366"/>
      <c r="ACG62" s="366"/>
      <c r="ACH62" s="366"/>
      <c r="ACI62" s="366"/>
      <c r="ACJ62" s="366"/>
      <c r="ACK62" s="366"/>
      <c r="ACL62" s="366"/>
      <c r="ACM62" s="366"/>
      <c r="ACN62" s="366"/>
      <c r="ACO62" s="366"/>
      <c r="ACP62" s="366"/>
      <c r="ACQ62" s="366"/>
      <c r="ACR62" s="366"/>
      <c r="ACS62" s="366"/>
      <c r="ACT62" s="366"/>
      <c r="ACU62" s="366"/>
      <c r="ACV62" s="366"/>
      <c r="ACW62" s="366"/>
      <c r="ACX62" s="366"/>
      <c r="ACY62" s="366"/>
      <c r="ACZ62" s="366"/>
      <c r="ADA62" s="366"/>
      <c r="ADB62" s="366"/>
      <c r="ADC62" s="366"/>
      <c r="ADD62" s="366"/>
      <c r="ADE62" s="366"/>
      <c r="ADF62" s="366"/>
      <c r="ADG62" s="366"/>
      <c r="ADH62" s="366"/>
      <c r="ADI62" s="366"/>
      <c r="ADJ62" s="366"/>
      <c r="ADK62" s="366"/>
      <c r="ADL62" s="366"/>
      <c r="ADM62" s="366"/>
      <c r="ADN62" s="366"/>
      <c r="ADO62" s="366"/>
      <c r="ADP62" s="366"/>
      <c r="ADQ62" s="366"/>
      <c r="ADR62" s="366"/>
      <c r="ADS62" s="366"/>
      <c r="ADT62" s="366"/>
      <c r="ADU62" s="366"/>
      <c r="ADV62" s="366"/>
      <c r="ADW62" s="366"/>
      <c r="ADX62" s="366"/>
      <c r="ADY62" s="366"/>
      <c r="ADZ62" s="366"/>
      <c r="AEA62" s="366"/>
      <c r="AEB62" s="366"/>
      <c r="AEC62" s="366"/>
      <c r="AED62" s="366"/>
      <c r="AEE62" s="366"/>
      <c r="AEF62" s="366"/>
      <c r="AEG62" s="366"/>
      <c r="AEH62" s="366"/>
      <c r="AEI62" s="366"/>
      <c r="AEJ62" s="366"/>
      <c r="AEK62" s="366"/>
      <c r="AEL62" s="366"/>
      <c r="AEM62" s="366"/>
      <c r="AEN62" s="366"/>
      <c r="AEO62" s="366"/>
      <c r="AEP62" s="366"/>
      <c r="AEQ62" s="366"/>
      <c r="AER62" s="366"/>
      <c r="AES62" s="366"/>
      <c r="AET62" s="366"/>
      <c r="AEU62" s="366"/>
      <c r="AEV62" s="366"/>
      <c r="AEW62" s="366"/>
      <c r="AEX62" s="366"/>
      <c r="AEY62" s="366"/>
      <c r="AEZ62" s="366"/>
      <c r="AFA62" s="366"/>
      <c r="AFB62" s="366"/>
      <c r="AFC62" s="366"/>
      <c r="AFD62" s="366"/>
      <c r="AFE62" s="366"/>
      <c r="AFF62" s="366"/>
      <c r="AFG62" s="366"/>
      <c r="AFH62" s="366"/>
      <c r="AFI62" s="366"/>
      <c r="AFJ62" s="366"/>
      <c r="AFK62" s="366"/>
      <c r="AFL62" s="366"/>
      <c r="AFM62" s="366"/>
      <c r="AFN62" s="366"/>
      <c r="AFO62" s="366"/>
      <c r="AFP62" s="366"/>
      <c r="AFQ62" s="366"/>
      <c r="AFR62" s="366"/>
      <c r="AFS62" s="366"/>
      <c r="AFT62" s="366"/>
      <c r="AFU62" s="366"/>
      <c r="AFV62" s="366"/>
      <c r="AFW62" s="366"/>
      <c r="AFX62" s="366"/>
      <c r="AFY62" s="366"/>
      <c r="AFZ62" s="366"/>
      <c r="AGA62" s="366"/>
      <c r="AGB62" s="366"/>
      <c r="AGC62" s="366"/>
      <c r="AGD62" s="366"/>
      <c r="AGE62" s="366"/>
      <c r="AGF62" s="366"/>
      <c r="AGG62" s="366"/>
      <c r="AGH62" s="366"/>
      <c r="AGI62" s="366"/>
      <c r="AGJ62" s="366"/>
      <c r="AGK62" s="366"/>
      <c r="AGL62" s="366"/>
      <c r="AGM62" s="366"/>
      <c r="AGN62" s="366"/>
      <c r="AGO62" s="366"/>
      <c r="AGP62" s="366"/>
      <c r="AGQ62" s="366"/>
      <c r="AGR62" s="366"/>
      <c r="AGS62" s="366"/>
      <c r="AGT62" s="366"/>
      <c r="AGU62" s="366"/>
      <c r="AGV62" s="366"/>
      <c r="AGW62" s="366"/>
      <c r="AGX62" s="366"/>
      <c r="AGY62" s="366"/>
      <c r="AGZ62" s="366"/>
      <c r="AHA62" s="366"/>
      <c r="AHB62" s="366"/>
      <c r="AHC62" s="366"/>
      <c r="AHD62" s="366"/>
      <c r="AHE62" s="366"/>
      <c r="AHF62" s="366"/>
      <c r="AHG62" s="366"/>
      <c r="AHH62" s="366"/>
      <c r="AHI62" s="366"/>
      <c r="AHJ62" s="366"/>
      <c r="AHK62" s="366"/>
      <c r="AHL62" s="366"/>
      <c r="AHM62" s="366"/>
      <c r="AHN62" s="366"/>
      <c r="AHO62" s="366"/>
      <c r="AHP62" s="366"/>
      <c r="AHQ62" s="366"/>
      <c r="AHR62" s="366"/>
      <c r="AHS62" s="366"/>
      <c r="AHT62" s="366"/>
      <c r="AHU62" s="366"/>
      <c r="AHV62" s="366"/>
      <c r="AHW62" s="366"/>
      <c r="AHX62" s="366"/>
      <c r="AHY62" s="366"/>
      <c r="AHZ62" s="366"/>
      <c r="AIA62" s="366"/>
      <c r="AIB62" s="366"/>
      <c r="AIC62" s="366"/>
      <c r="AID62" s="366"/>
      <c r="AIE62" s="366"/>
      <c r="AIF62" s="366"/>
      <c r="AIG62" s="366"/>
      <c r="AIH62" s="366"/>
      <c r="AII62" s="366"/>
      <c r="AIJ62" s="366"/>
      <c r="AIK62" s="366"/>
      <c r="AIL62" s="366"/>
      <c r="AIM62" s="366"/>
      <c r="AIN62" s="366"/>
      <c r="AIO62" s="366"/>
      <c r="AIP62" s="366"/>
      <c r="AIQ62" s="366"/>
      <c r="AIR62" s="366"/>
      <c r="AIS62" s="366"/>
      <c r="AIT62" s="366"/>
      <c r="AIU62" s="366"/>
      <c r="AIV62" s="366"/>
      <c r="AIW62" s="366"/>
      <c r="AIX62" s="366"/>
      <c r="AIY62" s="366"/>
      <c r="AIZ62" s="366"/>
      <c r="AJA62" s="366"/>
      <c r="AJB62" s="366"/>
      <c r="AJC62" s="366"/>
      <c r="AJD62" s="366"/>
      <c r="AJE62" s="366"/>
      <c r="AJF62" s="366"/>
      <c r="AJG62" s="366"/>
      <c r="AJH62" s="366"/>
      <c r="AJI62" s="366"/>
      <c r="AJJ62" s="366"/>
      <c r="AJK62" s="366"/>
      <c r="AJL62" s="366"/>
      <c r="AJM62" s="366"/>
      <c r="AJN62" s="366"/>
      <c r="AJO62" s="366"/>
      <c r="AJP62" s="366"/>
      <c r="AJQ62" s="366"/>
      <c r="AJR62" s="366"/>
      <c r="AJS62" s="366"/>
      <c r="AJT62" s="366"/>
      <c r="AJU62" s="366"/>
      <c r="AJV62" s="366"/>
      <c r="AJW62" s="366"/>
      <c r="AJX62" s="366"/>
      <c r="AJY62" s="366"/>
      <c r="AJZ62" s="366"/>
      <c r="AKA62" s="366"/>
      <c r="AKB62" s="366"/>
      <c r="AKC62" s="366"/>
      <c r="AKD62" s="366"/>
      <c r="AKE62" s="366"/>
      <c r="AKF62" s="366"/>
      <c r="AKG62" s="366"/>
      <c r="AKH62" s="366"/>
      <c r="AKI62" s="366"/>
      <c r="AKJ62" s="366"/>
      <c r="AKK62" s="366"/>
      <c r="AKL62" s="366"/>
      <c r="AKM62" s="366"/>
      <c r="AKN62" s="366"/>
      <c r="AKO62" s="366"/>
      <c r="AKP62" s="366"/>
      <c r="AKQ62" s="366"/>
      <c r="AKR62" s="366"/>
      <c r="AKS62" s="366"/>
      <c r="AKT62" s="366"/>
      <c r="AKU62" s="366"/>
      <c r="AKV62" s="366"/>
      <c r="AKW62" s="366"/>
      <c r="AKX62" s="366"/>
      <c r="AKY62" s="366"/>
      <c r="AKZ62" s="366"/>
      <c r="ALA62" s="366"/>
      <c r="ALB62" s="366"/>
      <c r="ALC62" s="366"/>
      <c r="ALD62" s="366"/>
      <c r="ALE62" s="366"/>
      <c r="ALF62" s="366"/>
      <c r="ALG62" s="366"/>
      <c r="ALH62" s="366"/>
      <c r="ALI62" s="366"/>
      <c r="ALJ62" s="366"/>
      <c r="ALK62" s="366"/>
      <c r="ALL62" s="366"/>
      <c r="ALM62" s="366"/>
      <c r="ALN62" s="366"/>
      <c r="ALO62" s="366"/>
      <c r="ALP62" s="366"/>
      <c r="ALQ62" s="366"/>
      <c r="ALR62" s="366"/>
      <c r="ALS62" s="366"/>
      <c r="ALT62" s="366"/>
      <c r="ALU62" s="366"/>
      <c r="ALV62" s="366"/>
      <c r="ALW62" s="366"/>
      <c r="ALX62" s="366"/>
      <c r="ALY62" s="366"/>
      <c r="ALZ62" s="366"/>
      <c r="AMA62" s="366"/>
      <c r="AMB62" s="366"/>
      <c r="AMC62" s="366"/>
      <c r="AMD62" s="366"/>
      <c r="AME62" s="366"/>
      <c r="AMF62" s="366"/>
      <c r="AMG62" s="366"/>
      <c r="AMH62" s="366"/>
      <c r="AMI62" s="366"/>
      <c r="AMJ62" s="366"/>
      <c r="AMK62" s="366"/>
      <c r="AML62" s="366"/>
      <c r="AMM62" s="366"/>
      <c r="AMN62" s="366"/>
      <c r="AMO62" s="366"/>
      <c r="AMP62" s="366"/>
      <c r="AMQ62" s="366"/>
      <c r="AMR62" s="366"/>
      <c r="AMS62" s="366"/>
      <c r="AMT62" s="366"/>
      <c r="AMU62" s="366"/>
      <c r="AMV62" s="366"/>
      <c r="AMW62" s="366"/>
      <c r="AMX62" s="366"/>
      <c r="AMY62" s="366"/>
      <c r="AMZ62" s="366"/>
      <c r="ANA62" s="366"/>
      <c r="ANB62" s="366"/>
      <c r="ANC62" s="366"/>
      <c r="AND62" s="366"/>
      <c r="ANE62" s="366"/>
      <c r="ANF62" s="366"/>
      <c r="ANG62" s="366"/>
      <c r="ANH62" s="366"/>
      <c r="ANI62" s="366"/>
      <c r="ANJ62" s="366"/>
      <c r="ANK62" s="366"/>
      <c r="ANL62" s="366"/>
      <c r="ANM62" s="366"/>
      <c r="ANN62" s="366"/>
      <c r="ANO62" s="366"/>
      <c r="ANP62" s="366"/>
      <c r="ANQ62" s="366"/>
      <c r="ANR62" s="366"/>
      <c r="ANS62" s="366"/>
      <c r="ANT62" s="366"/>
      <c r="ANU62" s="366"/>
      <c r="ANV62" s="366"/>
      <c r="ANW62" s="366"/>
      <c r="ANX62" s="366"/>
      <c r="ANY62" s="366"/>
      <c r="ANZ62" s="366"/>
      <c r="AOA62" s="366"/>
      <c r="AOB62" s="366"/>
      <c r="AOC62" s="366"/>
      <c r="AOD62" s="366"/>
      <c r="AOE62" s="366"/>
      <c r="AOF62" s="366"/>
      <c r="AOG62" s="366"/>
      <c r="AOH62" s="366"/>
      <c r="AOI62" s="366"/>
      <c r="AOJ62" s="366"/>
      <c r="AOK62" s="366"/>
      <c r="AOL62" s="366"/>
      <c r="AOM62" s="366"/>
      <c r="AON62" s="366"/>
      <c r="AOO62" s="366"/>
      <c r="AOP62" s="366"/>
      <c r="AOQ62" s="366"/>
      <c r="AOR62" s="366"/>
      <c r="AOS62" s="366"/>
      <c r="AOT62" s="366"/>
      <c r="AOU62" s="366"/>
      <c r="AOV62" s="366"/>
      <c r="AOW62" s="366"/>
      <c r="AOX62" s="366"/>
      <c r="AOY62" s="366"/>
      <c r="AOZ62" s="366"/>
      <c r="APA62" s="366"/>
      <c r="APB62" s="366"/>
      <c r="APC62" s="366"/>
      <c r="APD62" s="366"/>
      <c r="APE62" s="366"/>
      <c r="APF62" s="366"/>
      <c r="APG62" s="366"/>
      <c r="APH62" s="366"/>
      <c r="API62" s="366"/>
      <c r="APJ62" s="366"/>
      <c r="APK62" s="366"/>
      <c r="APL62" s="366"/>
      <c r="APM62" s="366"/>
      <c r="APN62" s="366"/>
      <c r="APO62" s="366"/>
      <c r="APP62" s="366"/>
      <c r="APQ62" s="366"/>
      <c r="APR62" s="366"/>
      <c r="APS62" s="366"/>
      <c r="APT62" s="366"/>
      <c r="APU62" s="366"/>
      <c r="APV62" s="366"/>
      <c r="APW62" s="366"/>
      <c r="APX62" s="366"/>
      <c r="APY62" s="366"/>
      <c r="APZ62" s="366"/>
      <c r="AQA62" s="366"/>
      <c r="AQB62" s="366"/>
      <c r="AQC62" s="366"/>
      <c r="AQD62" s="366"/>
      <c r="AQE62" s="366"/>
      <c r="AQF62" s="366"/>
      <c r="AQG62" s="366"/>
      <c r="AQH62" s="366"/>
      <c r="AQI62" s="366"/>
      <c r="AQJ62" s="366"/>
      <c r="AQK62" s="366"/>
      <c r="AQL62" s="366"/>
      <c r="AQM62" s="366"/>
      <c r="AQN62" s="366"/>
      <c r="AQO62" s="366"/>
      <c r="AQP62" s="366"/>
      <c r="AQQ62" s="366"/>
      <c r="AQR62" s="366"/>
      <c r="AQS62" s="366"/>
      <c r="AQT62" s="366"/>
      <c r="AQU62" s="366"/>
      <c r="AQV62" s="366"/>
      <c r="AQW62" s="366"/>
      <c r="AQX62" s="366"/>
      <c r="AQY62" s="366"/>
      <c r="AQZ62" s="366"/>
      <c r="ARA62" s="366"/>
      <c r="ARB62" s="366"/>
      <c r="ARC62" s="366"/>
      <c r="ARD62" s="366"/>
      <c r="ARE62" s="366"/>
      <c r="ARF62" s="366"/>
      <c r="ARG62" s="366"/>
      <c r="ARH62" s="366"/>
      <c r="ARI62" s="366"/>
      <c r="ARJ62" s="366"/>
      <c r="ARK62" s="366"/>
      <c r="ARL62" s="366"/>
      <c r="ARM62" s="366"/>
      <c r="ARN62" s="366"/>
      <c r="ARO62" s="366"/>
      <c r="ARP62" s="366"/>
      <c r="ARQ62" s="366"/>
      <c r="ARR62" s="366"/>
      <c r="ARS62" s="366"/>
      <c r="ART62" s="366"/>
      <c r="ARU62" s="366"/>
      <c r="ARV62" s="366"/>
      <c r="ARW62" s="366"/>
      <c r="ARX62" s="366"/>
      <c r="ARY62" s="366"/>
      <c r="ARZ62" s="366"/>
      <c r="ASA62" s="366"/>
      <c r="ASB62" s="366"/>
      <c r="ASC62" s="366"/>
      <c r="ASD62" s="366"/>
      <c r="ASE62" s="366"/>
      <c r="ASF62" s="366"/>
      <c r="ASG62" s="366"/>
      <c r="ASH62" s="366"/>
      <c r="ASI62" s="366"/>
      <c r="ASJ62" s="366"/>
      <c r="ASK62" s="366"/>
      <c r="ASL62" s="366"/>
      <c r="ASM62" s="366"/>
      <c r="ASN62" s="366"/>
      <c r="ASO62" s="366"/>
      <c r="ASP62" s="366"/>
      <c r="ASQ62" s="366"/>
      <c r="ASR62" s="366"/>
      <c r="ASS62" s="366"/>
      <c r="AST62" s="366"/>
      <c r="ASU62" s="366"/>
      <c r="ASV62" s="366"/>
      <c r="ASW62" s="366"/>
      <c r="ASX62" s="366"/>
      <c r="ASY62" s="366"/>
      <c r="ASZ62" s="366"/>
      <c r="ATA62" s="366"/>
      <c r="ATB62" s="366"/>
      <c r="ATC62" s="366"/>
      <c r="ATD62" s="366"/>
      <c r="ATE62" s="366"/>
      <c r="ATF62" s="366"/>
      <c r="ATG62" s="366"/>
      <c r="ATH62" s="366"/>
      <c r="ATI62" s="366"/>
      <c r="ATJ62" s="366"/>
      <c r="ATK62" s="366"/>
      <c r="ATL62" s="366"/>
      <c r="ATM62" s="366"/>
      <c r="ATN62" s="366"/>
      <c r="ATO62" s="366"/>
      <c r="ATP62" s="366"/>
      <c r="ATQ62" s="366"/>
      <c r="ATR62" s="366"/>
      <c r="ATS62" s="366"/>
      <c r="ATT62" s="366"/>
      <c r="ATU62" s="366"/>
      <c r="ATV62" s="366"/>
      <c r="ATW62" s="366"/>
      <c r="ATX62" s="366"/>
      <c r="ATY62" s="366"/>
      <c r="ATZ62" s="366"/>
      <c r="AUA62" s="366"/>
      <c r="AUB62" s="366"/>
      <c r="AUC62" s="366"/>
      <c r="AUD62" s="366"/>
      <c r="AUE62" s="366"/>
      <c r="AUF62" s="366"/>
      <c r="AUG62" s="366"/>
      <c r="AUH62" s="366"/>
      <c r="AUI62" s="366"/>
      <c r="AUJ62" s="366"/>
      <c r="AUK62" s="366"/>
      <c r="AUL62" s="366"/>
      <c r="AUM62" s="366"/>
      <c r="AUN62" s="366"/>
      <c r="AUO62" s="366"/>
      <c r="AUP62" s="366"/>
      <c r="AUQ62" s="366"/>
      <c r="AUR62" s="366"/>
      <c r="AUS62" s="366"/>
      <c r="AUT62" s="366"/>
      <c r="AUU62" s="366"/>
      <c r="AUV62" s="366"/>
      <c r="AUW62" s="366"/>
      <c r="AUX62" s="366"/>
      <c r="AUY62" s="366"/>
      <c r="AUZ62" s="366"/>
      <c r="AVA62" s="366"/>
      <c r="AVB62" s="366"/>
      <c r="AVC62" s="366"/>
      <c r="AVD62" s="366"/>
      <c r="AVE62" s="366"/>
      <c r="AVF62" s="366"/>
      <c r="AVG62" s="366"/>
      <c r="AVH62" s="366"/>
      <c r="AVI62" s="366"/>
      <c r="AVJ62" s="366"/>
      <c r="AVK62" s="366"/>
      <c r="AVL62" s="366"/>
      <c r="AVM62" s="366"/>
      <c r="AVN62" s="366"/>
      <c r="AVO62" s="366"/>
      <c r="AVP62" s="366"/>
      <c r="AVQ62" s="366"/>
      <c r="AVR62" s="366"/>
      <c r="AVS62" s="366"/>
      <c r="AVT62" s="366"/>
      <c r="AVU62" s="366"/>
      <c r="AVV62" s="366"/>
      <c r="AVW62" s="366"/>
      <c r="AVX62" s="366"/>
      <c r="AVY62" s="366"/>
      <c r="AVZ62" s="366"/>
      <c r="AWA62" s="366"/>
      <c r="AWB62" s="366"/>
      <c r="AWC62" s="366"/>
      <c r="AWD62" s="366"/>
      <c r="AWE62" s="366"/>
      <c r="AWF62" s="366"/>
      <c r="AWG62" s="366"/>
      <c r="AWH62" s="366"/>
      <c r="AWI62" s="366"/>
      <c r="AWJ62" s="366"/>
      <c r="AWK62" s="366"/>
      <c r="AWL62" s="366"/>
      <c r="AWM62" s="366"/>
      <c r="AWN62" s="366"/>
      <c r="AWO62" s="366"/>
      <c r="AWP62" s="366"/>
      <c r="AWQ62" s="366"/>
      <c r="AWR62" s="366"/>
      <c r="AWS62" s="366"/>
      <c r="AWT62" s="366"/>
      <c r="AWU62" s="366"/>
      <c r="AWV62" s="366"/>
      <c r="AWW62" s="366"/>
      <c r="AWX62" s="366"/>
      <c r="AWY62" s="366"/>
      <c r="AWZ62" s="366"/>
      <c r="AXA62" s="366"/>
      <c r="AXB62" s="366"/>
      <c r="AXC62" s="366"/>
      <c r="AXD62" s="366"/>
      <c r="AXE62" s="366"/>
      <c r="AXF62" s="366"/>
      <c r="AXG62" s="366"/>
      <c r="AXH62" s="366"/>
      <c r="AXI62" s="366"/>
      <c r="AXJ62" s="366"/>
      <c r="AXK62" s="366"/>
      <c r="AXL62" s="366"/>
      <c r="AXM62" s="366"/>
      <c r="AXN62" s="366"/>
      <c r="AXO62" s="366"/>
      <c r="AXP62" s="366"/>
      <c r="AXQ62" s="366"/>
      <c r="AXR62" s="366"/>
      <c r="AXS62" s="366"/>
      <c r="AXT62" s="366"/>
      <c r="AXU62" s="366"/>
      <c r="AXV62" s="366"/>
      <c r="AXW62" s="366"/>
      <c r="AXX62" s="366"/>
      <c r="AXY62" s="366"/>
      <c r="AXZ62" s="366"/>
      <c r="AYA62" s="366"/>
      <c r="AYB62" s="366"/>
      <c r="AYC62" s="366"/>
      <c r="AYD62" s="366"/>
      <c r="AYE62" s="366"/>
      <c r="AYF62" s="366"/>
      <c r="AYG62" s="366"/>
      <c r="AYH62" s="366"/>
      <c r="AYI62" s="366"/>
      <c r="AYJ62" s="366"/>
      <c r="AYK62" s="366"/>
      <c r="AYL62" s="366"/>
      <c r="AYM62" s="366"/>
      <c r="AYN62" s="366"/>
      <c r="AYO62" s="366"/>
      <c r="AYP62" s="366"/>
      <c r="AYQ62" s="366"/>
      <c r="AYR62" s="366"/>
      <c r="AYS62" s="366"/>
      <c r="AYT62" s="366"/>
      <c r="AYU62" s="366"/>
      <c r="AYV62" s="366"/>
      <c r="AYW62" s="366"/>
      <c r="AYX62" s="366"/>
      <c r="AYY62" s="366"/>
      <c r="AYZ62" s="366"/>
      <c r="AZA62" s="366"/>
      <c r="AZB62" s="366"/>
      <c r="AZC62" s="366"/>
      <c r="AZD62" s="366"/>
      <c r="AZE62" s="366"/>
      <c r="AZF62" s="366"/>
      <c r="AZG62" s="366"/>
      <c r="AZH62" s="366"/>
      <c r="AZI62" s="366"/>
      <c r="AZJ62" s="366"/>
      <c r="AZK62" s="366"/>
      <c r="AZL62" s="366"/>
      <c r="AZM62" s="366"/>
      <c r="AZN62" s="366"/>
      <c r="AZO62" s="366"/>
      <c r="AZP62" s="366"/>
      <c r="AZQ62" s="366"/>
      <c r="AZR62" s="366"/>
      <c r="AZS62" s="366"/>
      <c r="AZT62" s="366"/>
      <c r="AZU62" s="366"/>
      <c r="AZV62" s="366"/>
      <c r="AZW62" s="366"/>
      <c r="AZX62" s="366"/>
      <c r="AZY62" s="366"/>
      <c r="AZZ62" s="366"/>
      <c r="BAA62" s="366"/>
      <c r="BAB62" s="366"/>
      <c r="BAC62" s="366"/>
      <c r="BAD62" s="366"/>
      <c r="BAE62" s="366"/>
      <c r="BAF62" s="366"/>
      <c r="BAG62" s="366"/>
      <c r="BAH62" s="366"/>
      <c r="BAI62" s="366"/>
      <c r="BAJ62" s="366"/>
      <c r="BAK62" s="366"/>
      <c r="BAL62" s="366"/>
      <c r="BAM62" s="366"/>
      <c r="BAN62" s="366"/>
      <c r="BAO62" s="366"/>
      <c r="BAP62" s="366"/>
      <c r="BAQ62" s="366"/>
      <c r="BAR62" s="366"/>
      <c r="BAS62" s="366"/>
      <c r="BAT62" s="366"/>
      <c r="BAU62" s="366"/>
      <c r="BAV62" s="366"/>
      <c r="BAW62" s="366"/>
      <c r="BAX62" s="366"/>
      <c r="BAY62" s="366"/>
      <c r="BAZ62" s="366"/>
      <c r="BBA62" s="366"/>
      <c r="BBB62" s="366"/>
      <c r="BBC62" s="366"/>
      <c r="BBD62" s="366"/>
      <c r="BBE62" s="366"/>
      <c r="BBF62" s="366"/>
      <c r="BBG62" s="366"/>
      <c r="BBH62" s="366"/>
      <c r="BBI62" s="366"/>
      <c r="BBJ62" s="366"/>
      <c r="BBK62" s="366"/>
      <c r="BBL62" s="366"/>
      <c r="BBM62" s="366"/>
      <c r="BBN62" s="366"/>
      <c r="BBO62" s="366"/>
      <c r="BBP62" s="366"/>
      <c r="BBQ62" s="366"/>
      <c r="BBR62" s="366"/>
      <c r="BBS62" s="366"/>
      <c r="BBT62" s="366"/>
      <c r="BBU62" s="366"/>
      <c r="BBV62" s="366"/>
      <c r="BBW62" s="366"/>
      <c r="BBX62" s="366"/>
      <c r="BBY62" s="366"/>
      <c r="BBZ62" s="366"/>
      <c r="BCA62" s="366"/>
      <c r="BCB62" s="366"/>
      <c r="BCC62" s="366"/>
      <c r="BCD62" s="366"/>
      <c r="BCE62" s="366"/>
      <c r="BCF62" s="366"/>
      <c r="BCG62" s="366"/>
      <c r="BCH62" s="366"/>
      <c r="BCI62" s="366"/>
      <c r="BCJ62" s="366"/>
      <c r="BCK62" s="366"/>
      <c r="BCL62" s="366"/>
      <c r="BCM62" s="366"/>
      <c r="BCN62" s="366"/>
      <c r="BCO62" s="366"/>
      <c r="BCP62" s="366"/>
      <c r="BCQ62" s="366"/>
      <c r="BCR62" s="366"/>
      <c r="BCS62" s="366"/>
      <c r="BCT62" s="366"/>
      <c r="BCU62" s="366"/>
      <c r="BCV62" s="366"/>
      <c r="BCW62" s="366"/>
      <c r="BCX62" s="366"/>
      <c r="BCY62" s="366"/>
      <c r="BCZ62" s="366"/>
      <c r="BDA62" s="366"/>
      <c r="BDB62" s="366"/>
      <c r="BDC62" s="366"/>
      <c r="BDD62" s="366"/>
      <c r="BDE62" s="366"/>
      <c r="BDF62" s="366"/>
      <c r="BDG62" s="366"/>
      <c r="BDH62" s="366"/>
      <c r="BDI62" s="366"/>
      <c r="BDJ62" s="366"/>
      <c r="BDK62" s="366"/>
      <c r="BDL62" s="366"/>
      <c r="BDM62" s="366"/>
      <c r="BDN62" s="366"/>
      <c r="BDO62" s="366"/>
      <c r="BDP62" s="366"/>
      <c r="BDQ62" s="366"/>
      <c r="BDR62" s="366"/>
      <c r="BDS62" s="366"/>
      <c r="BDT62" s="366"/>
      <c r="BDU62" s="366"/>
      <c r="BDV62" s="366"/>
      <c r="BDW62" s="366"/>
      <c r="BDX62" s="366"/>
      <c r="BDY62" s="366"/>
      <c r="BDZ62" s="366"/>
      <c r="BEA62" s="366"/>
      <c r="BEB62" s="366"/>
      <c r="BEC62" s="366"/>
      <c r="BED62" s="366"/>
      <c r="BEE62" s="366"/>
      <c r="BEF62" s="366"/>
      <c r="BEG62" s="366"/>
      <c r="BEH62" s="366"/>
      <c r="BEI62" s="366"/>
      <c r="BEJ62" s="366"/>
      <c r="BEK62" s="366"/>
      <c r="BEL62" s="366"/>
      <c r="BEM62" s="366"/>
      <c r="BEN62" s="366"/>
      <c r="BEO62" s="366"/>
      <c r="BEP62" s="366"/>
      <c r="BEQ62" s="366"/>
      <c r="BER62" s="366"/>
      <c r="BES62" s="366"/>
      <c r="BET62" s="366"/>
      <c r="BEU62" s="366"/>
      <c r="BEV62" s="366"/>
      <c r="BEW62" s="366"/>
      <c r="BEX62" s="366"/>
      <c r="BEY62" s="366"/>
      <c r="BEZ62" s="366"/>
      <c r="BFA62" s="366"/>
      <c r="BFB62" s="366"/>
      <c r="BFC62" s="366"/>
      <c r="BFD62" s="366"/>
      <c r="BFE62" s="366"/>
      <c r="BFF62" s="366"/>
      <c r="BFG62" s="366"/>
      <c r="BFH62" s="366"/>
      <c r="BFI62" s="366"/>
      <c r="BFJ62" s="366"/>
      <c r="BFK62" s="366"/>
      <c r="BFL62" s="366"/>
      <c r="BFM62" s="366"/>
      <c r="BFN62" s="366"/>
      <c r="BFO62" s="366"/>
      <c r="BFP62" s="366"/>
      <c r="BFQ62" s="366"/>
      <c r="BFR62" s="366"/>
      <c r="BFS62" s="366"/>
      <c r="BFT62" s="366"/>
      <c r="BFU62" s="366"/>
      <c r="BFV62" s="366"/>
      <c r="BFW62" s="366"/>
      <c r="BFX62" s="366"/>
      <c r="BFY62" s="366"/>
      <c r="BFZ62" s="366"/>
      <c r="BGA62" s="366"/>
      <c r="BGB62" s="366"/>
      <c r="BGC62" s="366"/>
      <c r="BGD62" s="366"/>
      <c r="BGE62" s="366"/>
      <c r="BGF62" s="366"/>
      <c r="BGG62" s="366"/>
      <c r="BGH62" s="366"/>
      <c r="BGI62" s="366"/>
      <c r="BGJ62" s="366"/>
      <c r="BGK62" s="366"/>
      <c r="BGL62" s="366"/>
      <c r="BGM62" s="366"/>
      <c r="BGN62" s="366"/>
      <c r="BGO62" s="366"/>
      <c r="BGP62" s="366"/>
      <c r="BGQ62" s="366"/>
      <c r="BGR62" s="366"/>
      <c r="BGS62" s="366"/>
      <c r="BGT62" s="366"/>
      <c r="BGU62" s="366"/>
      <c r="BGV62" s="366"/>
      <c r="BGW62" s="366"/>
      <c r="BGX62" s="366"/>
      <c r="BGY62" s="366"/>
      <c r="BGZ62" s="366"/>
      <c r="BHA62" s="366"/>
      <c r="BHB62" s="366"/>
      <c r="BHC62" s="366"/>
      <c r="BHD62" s="366"/>
      <c r="BHE62" s="366"/>
      <c r="BHF62" s="366"/>
      <c r="BHG62" s="366"/>
      <c r="BHH62" s="366"/>
      <c r="BHI62" s="366"/>
      <c r="BHJ62" s="366"/>
      <c r="BHK62" s="366"/>
      <c r="BHL62" s="366"/>
      <c r="BHM62" s="366"/>
      <c r="BHN62" s="366"/>
      <c r="BHO62" s="366"/>
      <c r="BHP62" s="366"/>
      <c r="BHQ62" s="366"/>
      <c r="BHR62" s="366"/>
      <c r="BHS62" s="366"/>
      <c r="BHT62" s="366"/>
      <c r="BHU62" s="366"/>
      <c r="BHV62" s="366"/>
      <c r="BHW62" s="366"/>
      <c r="BHX62" s="366"/>
      <c r="BHY62" s="366"/>
      <c r="BHZ62" s="366"/>
      <c r="BIA62" s="366"/>
      <c r="BIB62" s="366"/>
      <c r="BIC62" s="366"/>
      <c r="BID62" s="366"/>
      <c r="BIE62" s="366"/>
      <c r="BIF62" s="366"/>
      <c r="BIG62" s="366"/>
      <c r="BIH62" s="366"/>
      <c r="BII62" s="366"/>
      <c r="BIJ62" s="366"/>
      <c r="BIK62" s="366"/>
      <c r="BIL62" s="366"/>
      <c r="BIM62" s="366"/>
      <c r="BIN62" s="366"/>
      <c r="BIO62" s="366"/>
      <c r="BIP62" s="366"/>
      <c r="BIQ62" s="366"/>
      <c r="BIR62" s="366"/>
      <c r="BIS62" s="366"/>
      <c r="BIT62" s="366"/>
      <c r="BIU62" s="366"/>
      <c r="BIV62" s="366"/>
      <c r="BIW62" s="366"/>
      <c r="BIX62" s="366"/>
      <c r="BIY62" s="366"/>
      <c r="BIZ62" s="366"/>
      <c r="BJA62" s="366"/>
      <c r="BJB62" s="366"/>
      <c r="BJC62" s="366"/>
      <c r="BJD62" s="366"/>
      <c r="BJE62" s="366"/>
      <c r="BJF62" s="366"/>
      <c r="BJG62" s="366"/>
      <c r="BJH62" s="366"/>
      <c r="BJI62" s="366"/>
      <c r="BJJ62" s="366"/>
      <c r="BJK62" s="366"/>
      <c r="BJL62" s="366"/>
      <c r="BJM62" s="366"/>
      <c r="BJN62" s="366"/>
      <c r="BJO62" s="366"/>
      <c r="BJP62" s="366"/>
      <c r="BJQ62" s="366"/>
      <c r="BJR62" s="366"/>
      <c r="BJS62" s="366"/>
      <c r="BJT62" s="366"/>
      <c r="BJU62" s="366"/>
      <c r="BJV62" s="366"/>
      <c r="BJW62" s="366"/>
      <c r="BJX62" s="366"/>
      <c r="BJY62" s="366"/>
      <c r="BJZ62" s="366"/>
      <c r="BKA62" s="366"/>
      <c r="BKB62" s="366"/>
      <c r="BKC62" s="366"/>
      <c r="BKD62" s="366"/>
      <c r="BKE62" s="366"/>
      <c r="BKF62" s="366"/>
      <c r="BKG62" s="366"/>
      <c r="BKH62" s="366"/>
      <c r="BKI62" s="366"/>
      <c r="BKJ62" s="366"/>
      <c r="BKK62" s="366"/>
      <c r="BKL62" s="366"/>
      <c r="BKM62" s="366"/>
      <c r="BKN62" s="366"/>
      <c r="BKO62" s="366"/>
      <c r="BKP62" s="366"/>
      <c r="BKQ62" s="366"/>
      <c r="BKR62" s="366"/>
      <c r="BKS62" s="366"/>
      <c r="BKT62" s="366"/>
      <c r="BKU62" s="366"/>
      <c r="BKV62" s="366"/>
      <c r="BKW62" s="366"/>
      <c r="BKX62" s="366"/>
      <c r="BKY62" s="366"/>
      <c r="BKZ62" s="366"/>
      <c r="BLA62" s="366"/>
      <c r="BLB62" s="366"/>
      <c r="BLC62" s="366"/>
      <c r="BLD62" s="366"/>
      <c r="BLE62" s="366"/>
      <c r="BLF62" s="366"/>
      <c r="BLG62" s="366"/>
      <c r="BLH62" s="366"/>
      <c r="BLI62" s="366"/>
      <c r="BLJ62" s="366"/>
      <c r="BLK62" s="366"/>
      <c r="BLL62" s="366"/>
      <c r="BLM62" s="366"/>
      <c r="BLN62" s="366"/>
      <c r="BLO62" s="366"/>
      <c r="BLP62" s="366"/>
      <c r="BLQ62" s="366"/>
      <c r="BLR62" s="366"/>
      <c r="BLS62" s="366"/>
      <c r="BLT62" s="366"/>
      <c r="BLU62" s="366"/>
      <c r="BLV62" s="366"/>
      <c r="BLW62" s="366"/>
      <c r="BLX62" s="366"/>
      <c r="BLY62" s="366"/>
      <c r="BLZ62" s="366"/>
      <c r="BMA62" s="366"/>
      <c r="BMB62" s="366"/>
      <c r="BMC62" s="366"/>
      <c r="BMD62" s="366"/>
      <c r="BME62" s="366"/>
      <c r="BMF62" s="366"/>
      <c r="BMG62" s="366"/>
      <c r="BMH62" s="366"/>
      <c r="BMI62" s="366"/>
      <c r="BMJ62" s="366"/>
      <c r="BMK62" s="366"/>
      <c r="BML62" s="366"/>
      <c r="BMM62" s="366"/>
      <c r="BMN62" s="366"/>
      <c r="BMO62" s="366"/>
      <c r="BMP62" s="366"/>
      <c r="BMQ62" s="366"/>
      <c r="BMR62" s="366"/>
      <c r="BMS62" s="366"/>
      <c r="BMT62" s="366"/>
      <c r="BMU62" s="366"/>
      <c r="BMV62" s="366"/>
      <c r="BMW62" s="366"/>
      <c r="BMX62" s="366"/>
      <c r="BMY62" s="366"/>
      <c r="BMZ62" s="366"/>
      <c r="BNA62" s="366"/>
      <c r="BNB62" s="366"/>
      <c r="BNC62" s="366"/>
      <c r="BND62" s="366"/>
      <c r="BNE62" s="366"/>
      <c r="BNF62" s="366"/>
      <c r="BNG62" s="366"/>
      <c r="BNH62" s="366"/>
      <c r="BNI62" s="366"/>
      <c r="BNJ62" s="366"/>
      <c r="BNK62" s="366"/>
      <c r="BNL62" s="366"/>
      <c r="BNM62" s="366"/>
      <c r="BNN62" s="366"/>
      <c r="BNO62" s="366"/>
      <c r="BNP62" s="366"/>
      <c r="BNQ62" s="366"/>
      <c r="BNR62" s="366"/>
      <c r="BNS62" s="366"/>
      <c r="BNT62" s="366"/>
      <c r="BNU62" s="366"/>
      <c r="BNV62" s="366"/>
      <c r="BNW62" s="366"/>
      <c r="BNX62" s="366"/>
      <c r="BNY62" s="366"/>
      <c r="BNZ62" s="366"/>
      <c r="BOA62" s="366"/>
      <c r="BOB62" s="366"/>
      <c r="BOC62" s="366"/>
      <c r="BOD62" s="366"/>
      <c r="BOE62" s="366"/>
      <c r="BOF62" s="366"/>
      <c r="BOG62" s="366"/>
      <c r="BOH62" s="366"/>
      <c r="BOI62" s="366"/>
      <c r="BOJ62" s="366"/>
      <c r="BOK62" s="366"/>
      <c r="BOL62" s="366"/>
      <c r="BOM62" s="366"/>
      <c r="BON62" s="366"/>
      <c r="BOO62" s="366"/>
      <c r="BOP62" s="366"/>
      <c r="BOQ62" s="366"/>
      <c r="BOR62" s="366"/>
      <c r="BOS62" s="366"/>
      <c r="BOT62" s="366"/>
      <c r="BOU62" s="366"/>
      <c r="BOV62" s="366"/>
      <c r="BOW62" s="366"/>
      <c r="BOX62" s="366"/>
      <c r="BOY62" s="366"/>
      <c r="BOZ62" s="366"/>
      <c r="BPA62" s="366"/>
      <c r="BPB62" s="366"/>
      <c r="BPC62" s="366"/>
      <c r="BPD62" s="366"/>
      <c r="BPE62" s="366"/>
      <c r="BPF62" s="366"/>
      <c r="BPG62" s="366"/>
      <c r="BPH62" s="366"/>
      <c r="BPI62" s="366"/>
      <c r="BPJ62" s="366"/>
      <c r="BPK62" s="366"/>
      <c r="BPL62" s="366"/>
      <c r="BPM62" s="366"/>
      <c r="BPN62" s="366"/>
      <c r="BPO62" s="366"/>
      <c r="BPP62" s="366"/>
      <c r="BPQ62" s="366"/>
      <c r="BPR62" s="366"/>
      <c r="BPS62" s="366"/>
      <c r="BPT62" s="366"/>
      <c r="BPU62" s="366"/>
      <c r="BPV62" s="366"/>
      <c r="BPW62" s="366"/>
      <c r="BPX62" s="366"/>
      <c r="BPY62" s="366"/>
      <c r="BPZ62" s="366"/>
      <c r="BQA62" s="366"/>
      <c r="BQB62" s="366"/>
      <c r="BQC62" s="366"/>
      <c r="BQD62" s="366"/>
      <c r="BQE62" s="366"/>
      <c r="BQF62" s="366"/>
      <c r="BQG62" s="366"/>
      <c r="BQH62" s="366"/>
      <c r="BQI62" s="366"/>
      <c r="BQJ62" s="366"/>
      <c r="BQK62" s="366"/>
      <c r="BQL62" s="366"/>
      <c r="BQM62" s="366"/>
      <c r="BQN62" s="366"/>
      <c r="BQO62" s="366"/>
      <c r="BQP62" s="366"/>
      <c r="BQQ62" s="366"/>
      <c r="BQR62" s="366"/>
      <c r="BQS62" s="366"/>
      <c r="BQT62" s="366"/>
      <c r="BQU62" s="366"/>
      <c r="BQV62" s="366"/>
      <c r="BQW62" s="366"/>
      <c r="BQX62" s="366"/>
      <c r="BQY62" s="366"/>
      <c r="BQZ62" s="366"/>
      <c r="BRA62" s="366"/>
      <c r="BRB62" s="366"/>
      <c r="BRC62" s="366"/>
      <c r="BRD62" s="366"/>
      <c r="BRE62" s="366"/>
      <c r="BRF62" s="366"/>
      <c r="BRG62" s="366"/>
      <c r="BRH62" s="366"/>
      <c r="BRI62" s="366"/>
      <c r="BRJ62" s="366"/>
      <c r="BRK62" s="366"/>
      <c r="BRL62" s="366"/>
      <c r="BRM62" s="366"/>
      <c r="BRN62" s="366"/>
      <c r="BRO62" s="366"/>
      <c r="BRP62" s="366"/>
      <c r="BRQ62" s="366"/>
      <c r="BRR62" s="366"/>
      <c r="BRS62" s="366"/>
      <c r="BRT62" s="366"/>
      <c r="BRU62" s="366"/>
      <c r="BRV62" s="366"/>
      <c r="BRW62" s="366"/>
      <c r="BRX62" s="366"/>
      <c r="BRY62" s="366"/>
      <c r="BRZ62" s="366"/>
      <c r="BSA62" s="366"/>
      <c r="BSB62" s="366"/>
      <c r="BSC62" s="366"/>
      <c r="BSD62" s="366"/>
      <c r="BSE62" s="366"/>
      <c r="BSF62" s="366"/>
      <c r="BSG62" s="366"/>
      <c r="BSH62" s="366"/>
      <c r="BSI62" s="366"/>
      <c r="BSJ62" s="366"/>
      <c r="BSK62" s="366"/>
      <c r="BSL62" s="366"/>
      <c r="BSM62" s="366"/>
      <c r="BSN62" s="366"/>
      <c r="BSO62" s="366"/>
      <c r="BSP62" s="366"/>
      <c r="BSQ62" s="366"/>
      <c r="BSR62" s="366"/>
      <c r="BSS62" s="366"/>
      <c r="BST62" s="366"/>
      <c r="BSU62" s="366"/>
      <c r="BSV62" s="366"/>
      <c r="BSW62" s="366"/>
      <c r="BSX62" s="366"/>
      <c r="BSY62" s="366"/>
      <c r="BSZ62" s="366"/>
      <c r="BTA62" s="366"/>
      <c r="BTB62" s="366"/>
      <c r="BTC62" s="366"/>
      <c r="BTD62" s="366"/>
      <c r="BTE62" s="366"/>
      <c r="BTF62" s="366"/>
      <c r="BTG62" s="366"/>
      <c r="BTH62" s="366"/>
      <c r="BTI62" s="366"/>
      <c r="BTJ62" s="366"/>
      <c r="BTK62" s="366"/>
      <c r="BTL62" s="366"/>
      <c r="BTM62" s="366"/>
      <c r="BTN62" s="366"/>
      <c r="BTO62" s="366"/>
      <c r="BTP62" s="366"/>
      <c r="BTQ62" s="366"/>
      <c r="BTR62" s="366"/>
      <c r="BTS62" s="366"/>
      <c r="BTT62" s="366"/>
      <c r="BTU62" s="366"/>
      <c r="BTV62" s="366"/>
      <c r="BTW62" s="366"/>
      <c r="BTX62" s="366"/>
      <c r="BTY62" s="366"/>
      <c r="BTZ62" s="366"/>
      <c r="BUA62" s="366"/>
      <c r="BUB62" s="366"/>
      <c r="BUC62" s="366"/>
      <c r="BUD62" s="366"/>
      <c r="BUE62" s="366"/>
      <c r="BUF62" s="366"/>
      <c r="BUG62" s="366"/>
      <c r="BUH62" s="366"/>
      <c r="BUI62" s="366"/>
      <c r="BUJ62" s="366"/>
      <c r="BUK62" s="366"/>
      <c r="BUL62" s="366"/>
      <c r="BUM62" s="366"/>
      <c r="BUN62" s="366"/>
      <c r="BUO62" s="366"/>
      <c r="BUP62" s="366"/>
      <c r="BUQ62" s="366"/>
      <c r="BUR62" s="366"/>
      <c r="BUS62" s="366"/>
      <c r="BUT62" s="366"/>
      <c r="BUU62" s="366"/>
      <c r="BUV62" s="366"/>
      <c r="BUW62" s="366"/>
      <c r="BUX62" s="366"/>
      <c r="BUY62" s="366"/>
      <c r="BUZ62" s="366"/>
      <c r="BVA62" s="366"/>
      <c r="BVB62" s="366"/>
      <c r="BVC62" s="366"/>
      <c r="BVD62" s="366"/>
      <c r="BVE62" s="366"/>
      <c r="BVF62" s="366"/>
      <c r="BVG62" s="366"/>
      <c r="BVH62" s="366"/>
      <c r="BVI62" s="366"/>
      <c r="BVJ62" s="366"/>
      <c r="BVK62" s="366"/>
      <c r="BVL62" s="366"/>
      <c r="BVM62" s="366"/>
      <c r="BVN62" s="366"/>
      <c r="BVO62" s="366"/>
      <c r="BVP62" s="366"/>
      <c r="BVQ62" s="366"/>
      <c r="BVR62" s="366"/>
      <c r="BVS62" s="366"/>
      <c r="BVT62" s="366"/>
      <c r="BVU62" s="366"/>
      <c r="BVV62" s="366"/>
      <c r="BVW62" s="366"/>
      <c r="BVX62" s="366"/>
      <c r="BVY62" s="366"/>
      <c r="BVZ62" s="366"/>
      <c r="BWA62" s="366"/>
      <c r="BWB62" s="366"/>
      <c r="BWC62" s="366"/>
      <c r="BWD62" s="366"/>
      <c r="BWE62" s="366"/>
      <c r="BWF62" s="366"/>
      <c r="BWG62" s="366"/>
      <c r="BWH62" s="366"/>
      <c r="BWI62" s="366"/>
      <c r="BWJ62" s="366"/>
      <c r="BWK62" s="366"/>
      <c r="BWL62" s="366"/>
      <c r="BWM62" s="366"/>
      <c r="BWN62" s="366"/>
      <c r="BWO62" s="366"/>
      <c r="BWP62" s="366"/>
      <c r="BWQ62" s="366"/>
      <c r="BWR62" s="366"/>
      <c r="BWS62" s="366"/>
      <c r="BWT62" s="366"/>
      <c r="BWU62" s="366"/>
      <c r="BWV62" s="366"/>
      <c r="BWW62" s="366"/>
      <c r="BWX62" s="366"/>
      <c r="BWY62" s="366"/>
      <c r="BWZ62" s="366"/>
      <c r="BXA62" s="366"/>
      <c r="BXB62" s="366"/>
      <c r="BXC62" s="366"/>
      <c r="BXD62" s="366"/>
      <c r="BXE62" s="366"/>
      <c r="BXF62" s="366"/>
      <c r="BXG62" s="366"/>
      <c r="BXH62" s="366"/>
      <c r="BXI62" s="366"/>
      <c r="BXJ62" s="366"/>
      <c r="BXK62" s="366"/>
      <c r="BXL62" s="366"/>
      <c r="BXM62" s="366"/>
      <c r="BXN62" s="366"/>
      <c r="BXO62" s="366"/>
      <c r="BXP62" s="366"/>
      <c r="BXQ62" s="366"/>
      <c r="BXR62" s="366"/>
      <c r="BXS62" s="366"/>
      <c r="BXT62" s="366"/>
      <c r="BXU62" s="366"/>
      <c r="BXV62" s="366"/>
      <c r="BXW62" s="366"/>
      <c r="BXX62" s="366"/>
      <c r="BXY62" s="366"/>
      <c r="BXZ62" s="366"/>
      <c r="BYA62" s="366"/>
      <c r="BYB62" s="366"/>
      <c r="BYC62" s="366"/>
      <c r="BYD62" s="366"/>
      <c r="BYE62" s="366"/>
      <c r="BYF62" s="366"/>
      <c r="BYG62" s="366"/>
      <c r="BYH62" s="366"/>
      <c r="BYI62" s="366"/>
      <c r="BYJ62" s="366"/>
      <c r="BYK62" s="366"/>
      <c r="BYL62" s="366"/>
      <c r="BYM62" s="366"/>
      <c r="BYN62" s="366"/>
      <c r="BYO62" s="366"/>
      <c r="BYP62" s="366"/>
      <c r="BYQ62" s="366"/>
      <c r="BYR62" s="366"/>
      <c r="BYS62" s="366"/>
      <c r="BYT62" s="366"/>
      <c r="BYU62" s="366"/>
      <c r="BYV62" s="366"/>
      <c r="BYW62" s="366"/>
      <c r="BYX62" s="366"/>
      <c r="BYY62" s="366"/>
      <c r="BYZ62" s="366"/>
      <c r="BZA62" s="366"/>
      <c r="BZB62" s="366"/>
      <c r="BZC62" s="366"/>
      <c r="BZD62" s="366"/>
      <c r="BZE62" s="366"/>
      <c r="BZF62" s="366"/>
      <c r="BZG62" s="366"/>
      <c r="BZH62" s="366"/>
      <c r="BZI62" s="366"/>
      <c r="BZJ62" s="366"/>
      <c r="BZK62" s="366"/>
      <c r="BZL62" s="366"/>
      <c r="BZM62" s="366"/>
      <c r="BZN62" s="366"/>
      <c r="BZO62" s="366"/>
      <c r="BZP62" s="366"/>
      <c r="BZQ62" s="366"/>
      <c r="BZR62" s="366"/>
      <c r="BZS62" s="366"/>
      <c r="BZT62" s="366"/>
      <c r="BZU62" s="366"/>
      <c r="BZV62" s="366"/>
      <c r="BZW62" s="366"/>
      <c r="BZX62" s="366"/>
      <c r="BZY62" s="366"/>
      <c r="BZZ62" s="366"/>
      <c r="CAA62" s="366"/>
      <c r="CAB62" s="366"/>
      <c r="CAC62" s="366"/>
      <c r="CAD62" s="366"/>
      <c r="CAE62" s="366"/>
      <c r="CAF62" s="366"/>
      <c r="CAG62" s="366"/>
      <c r="CAH62" s="366"/>
      <c r="CAI62" s="366"/>
      <c r="CAJ62" s="366"/>
      <c r="CAK62" s="366"/>
      <c r="CAL62" s="366"/>
      <c r="CAM62" s="366"/>
      <c r="CAN62" s="366"/>
      <c r="CAO62" s="366"/>
      <c r="CAP62" s="366"/>
      <c r="CAQ62" s="366"/>
      <c r="CAR62" s="366"/>
      <c r="CAS62" s="366"/>
      <c r="CAT62" s="366"/>
      <c r="CAU62" s="366"/>
      <c r="CAV62" s="366"/>
      <c r="CAW62" s="366"/>
      <c r="CAX62" s="366"/>
      <c r="CAY62" s="366"/>
      <c r="CAZ62" s="366"/>
      <c r="CBA62" s="366"/>
      <c r="CBB62" s="366"/>
      <c r="CBC62" s="366"/>
      <c r="CBD62" s="366"/>
      <c r="CBE62" s="366"/>
      <c r="CBF62" s="366"/>
      <c r="CBG62" s="366"/>
      <c r="CBH62" s="366"/>
      <c r="CBI62" s="366"/>
      <c r="CBJ62" s="366"/>
      <c r="CBK62" s="366"/>
      <c r="CBL62" s="366"/>
      <c r="CBM62" s="366"/>
      <c r="CBN62" s="366"/>
      <c r="CBO62" s="366"/>
      <c r="CBP62" s="366"/>
      <c r="CBQ62" s="366"/>
      <c r="CBR62" s="366"/>
      <c r="CBS62" s="366"/>
      <c r="CBT62" s="366"/>
      <c r="CBU62" s="366"/>
      <c r="CBV62" s="366"/>
      <c r="CBW62" s="366"/>
      <c r="CBX62" s="366"/>
      <c r="CBY62" s="366"/>
      <c r="CBZ62" s="366"/>
      <c r="CCA62" s="366"/>
      <c r="CCB62" s="366"/>
      <c r="CCC62" s="366"/>
      <c r="CCD62" s="366"/>
      <c r="CCE62" s="366"/>
      <c r="CCF62" s="366"/>
      <c r="CCG62" s="366"/>
      <c r="CCH62" s="366"/>
      <c r="CCI62" s="366"/>
      <c r="CCJ62" s="366"/>
      <c r="CCK62" s="366"/>
      <c r="CCL62" s="366"/>
      <c r="CCM62" s="366"/>
      <c r="CCN62" s="366"/>
      <c r="CCO62" s="366"/>
      <c r="CCP62" s="366"/>
      <c r="CCQ62" s="366"/>
      <c r="CCR62" s="366"/>
      <c r="CCS62" s="366"/>
      <c r="CCT62" s="366"/>
      <c r="CCU62" s="366"/>
      <c r="CCV62" s="366"/>
      <c r="CCW62" s="366"/>
      <c r="CCX62" s="366"/>
      <c r="CCY62" s="366"/>
      <c r="CCZ62" s="366"/>
      <c r="CDA62" s="366"/>
      <c r="CDB62" s="366"/>
      <c r="CDC62" s="366"/>
      <c r="CDD62" s="366"/>
      <c r="CDE62" s="366"/>
      <c r="CDF62" s="366"/>
      <c r="CDG62" s="366"/>
      <c r="CDH62" s="366"/>
      <c r="CDI62" s="366"/>
      <c r="CDJ62" s="366"/>
      <c r="CDK62" s="366"/>
      <c r="CDL62" s="366"/>
      <c r="CDM62" s="366"/>
      <c r="CDN62" s="366"/>
      <c r="CDO62" s="366"/>
      <c r="CDP62" s="366"/>
      <c r="CDQ62" s="366"/>
      <c r="CDR62" s="366"/>
      <c r="CDS62" s="366"/>
      <c r="CDT62" s="366"/>
      <c r="CDU62" s="366"/>
      <c r="CDV62" s="366"/>
      <c r="CDW62" s="366"/>
      <c r="CDX62" s="366"/>
      <c r="CDY62" s="366"/>
      <c r="CDZ62" s="366"/>
      <c r="CEA62" s="366"/>
      <c r="CEB62" s="366"/>
      <c r="CEC62" s="366"/>
      <c r="CED62" s="366"/>
      <c r="CEE62" s="366"/>
      <c r="CEF62" s="366"/>
      <c r="CEG62" s="366"/>
      <c r="CEH62" s="366"/>
      <c r="CEI62" s="366"/>
      <c r="CEJ62" s="366"/>
      <c r="CEK62" s="366"/>
      <c r="CEL62" s="366"/>
      <c r="CEM62" s="366"/>
      <c r="CEN62" s="366"/>
      <c r="CEO62" s="366"/>
      <c r="CEP62" s="366"/>
      <c r="CEQ62" s="366"/>
      <c r="CER62" s="366"/>
      <c r="CES62" s="366"/>
      <c r="CET62" s="366"/>
      <c r="CEU62" s="366"/>
      <c r="CEV62" s="366"/>
      <c r="CEW62" s="366"/>
      <c r="CEX62" s="366"/>
      <c r="CEY62" s="366"/>
      <c r="CEZ62" s="366"/>
      <c r="CFA62" s="366"/>
      <c r="CFB62" s="366"/>
      <c r="CFC62" s="366"/>
      <c r="CFD62" s="366"/>
      <c r="CFE62" s="366"/>
      <c r="CFF62" s="366"/>
      <c r="CFG62" s="366"/>
      <c r="CFH62" s="366"/>
      <c r="CFI62" s="366"/>
      <c r="CFJ62" s="366"/>
      <c r="CFK62" s="366"/>
      <c r="CFL62" s="366"/>
      <c r="CFM62" s="366"/>
      <c r="CFN62" s="366"/>
      <c r="CFO62" s="366"/>
      <c r="CFP62" s="366"/>
      <c r="CFQ62" s="366"/>
      <c r="CFR62" s="366"/>
      <c r="CFS62" s="366"/>
      <c r="CFT62" s="366"/>
      <c r="CFU62" s="366"/>
      <c r="CFV62" s="366"/>
      <c r="CFW62" s="366"/>
      <c r="CFX62" s="366"/>
      <c r="CFY62" s="366"/>
      <c r="CFZ62" s="366"/>
    </row>
    <row r="63" spans="1:2210" s="365" customFormat="1" ht="62.4" x14ac:dyDescent="0.3">
      <c r="A63" s="372" t="s">
        <v>1251</v>
      </c>
      <c r="B63" s="379" t="s">
        <v>1016</v>
      </c>
      <c r="C63" s="373" t="s">
        <v>1252</v>
      </c>
      <c r="D63" s="379" t="s">
        <v>1165</v>
      </c>
      <c r="E63" s="373" t="s">
        <v>1253</v>
      </c>
      <c r="F63" s="373" t="s">
        <v>1172</v>
      </c>
      <c r="G63" s="373" t="s">
        <v>1019</v>
      </c>
      <c r="H63" s="373">
        <v>2</v>
      </c>
      <c r="I63" s="373" t="s">
        <v>1012</v>
      </c>
      <c r="J63" s="373">
        <v>30</v>
      </c>
      <c r="K63" s="375"/>
      <c r="L63" s="373" t="s">
        <v>1047</v>
      </c>
      <c r="M63" s="373" t="s">
        <v>1148</v>
      </c>
      <c r="N63" s="373"/>
      <c r="X63" s="392" t="s">
        <v>154</v>
      </c>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c r="BN63" s="366"/>
      <c r="BO63" s="366"/>
      <c r="BP63" s="366"/>
      <c r="BQ63" s="366"/>
      <c r="BR63" s="366"/>
      <c r="BS63" s="366"/>
      <c r="BT63" s="366"/>
      <c r="BU63" s="366"/>
      <c r="BV63" s="366"/>
      <c r="BW63" s="366"/>
      <c r="BX63" s="366"/>
      <c r="BY63" s="366"/>
      <c r="BZ63" s="366"/>
      <c r="CA63" s="366"/>
      <c r="CB63" s="366"/>
      <c r="CC63" s="366"/>
      <c r="CD63" s="366"/>
      <c r="CE63" s="366"/>
      <c r="CF63" s="366"/>
      <c r="CG63" s="366"/>
      <c r="CH63" s="366"/>
      <c r="CI63" s="366"/>
      <c r="CJ63" s="366"/>
      <c r="CK63" s="366"/>
      <c r="CL63" s="366"/>
      <c r="CM63" s="366"/>
      <c r="CN63" s="366"/>
      <c r="CO63" s="366"/>
      <c r="CP63" s="366"/>
      <c r="CQ63" s="366"/>
      <c r="CR63" s="366"/>
      <c r="CS63" s="366"/>
      <c r="CT63" s="366"/>
      <c r="CU63" s="366"/>
      <c r="CV63" s="366"/>
      <c r="CW63" s="366"/>
      <c r="CX63" s="366"/>
      <c r="CY63" s="366"/>
      <c r="CZ63" s="366"/>
      <c r="DA63" s="366"/>
      <c r="DB63" s="366"/>
      <c r="DC63" s="366"/>
      <c r="DD63" s="366"/>
      <c r="DE63" s="366"/>
      <c r="DF63" s="366"/>
      <c r="DG63" s="366"/>
      <c r="DH63" s="366"/>
      <c r="DI63" s="366"/>
      <c r="DJ63" s="366"/>
      <c r="DK63" s="366"/>
      <c r="DL63" s="366"/>
      <c r="DM63" s="366"/>
      <c r="DN63" s="366"/>
      <c r="DO63" s="366"/>
      <c r="DP63" s="366"/>
      <c r="DQ63" s="366"/>
      <c r="DR63" s="366"/>
      <c r="DS63" s="366"/>
      <c r="DT63" s="366"/>
      <c r="DU63" s="366"/>
      <c r="DV63" s="366"/>
      <c r="DW63" s="366"/>
      <c r="DX63" s="366"/>
      <c r="DY63" s="366"/>
      <c r="DZ63" s="366"/>
      <c r="EA63" s="366"/>
      <c r="EB63" s="366"/>
      <c r="EC63" s="366"/>
      <c r="ED63" s="366"/>
      <c r="EE63" s="366"/>
      <c r="EF63" s="366"/>
      <c r="EG63" s="366"/>
      <c r="EH63" s="366"/>
      <c r="EI63" s="366"/>
      <c r="EJ63" s="366"/>
      <c r="EK63" s="366"/>
      <c r="EL63" s="366"/>
      <c r="EM63" s="366"/>
      <c r="EN63" s="366"/>
      <c r="EO63" s="366"/>
      <c r="EP63" s="366"/>
      <c r="EQ63" s="366"/>
      <c r="ER63" s="366"/>
      <c r="ES63" s="366"/>
      <c r="ET63" s="366"/>
      <c r="EU63" s="366"/>
      <c r="EV63" s="366"/>
      <c r="EW63" s="366"/>
      <c r="EX63" s="366"/>
      <c r="EY63" s="366"/>
      <c r="EZ63" s="366"/>
      <c r="FA63" s="366"/>
      <c r="FB63" s="366"/>
      <c r="FC63" s="366"/>
      <c r="FD63" s="366"/>
      <c r="FE63" s="366"/>
      <c r="FF63" s="366"/>
      <c r="FG63" s="366"/>
      <c r="FH63" s="366"/>
      <c r="FI63" s="366"/>
      <c r="FJ63" s="366"/>
      <c r="FK63" s="366"/>
      <c r="FL63" s="366"/>
      <c r="FM63" s="366"/>
      <c r="FN63" s="366"/>
      <c r="FO63" s="366"/>
      <c r="FP63" s="366"/>
      <c r="FQ63" s="366"/>
      <c r="FR63" s="366"/>
      <c r="FS63" s="366"/>
      <c r="FT63" s="366"/>
      <c r="FU63" s="366"/>
      <c r="FV63" s="366"/>
      <c r="FW63" s="366"/>
      <c r="FX63" s="366"/>
      <c r="FY63" s="366"/>
      <c r="FZ63" s="366"/>
      <c r="GA63" s="366"/>
      <c r="GB63" s="366"/>
      <c r="GC63" s="366"/>
      <c r="GD63" s="366"/>
      <c r="GE63" s="366"/>
      <c r="GF63" s="366"/>
      <c r="GG63" s="366"/>
      <c r="GH63" s="366"/>
      <c r="GI63" s="366"/>
      <c r="GJ63" s="366"/>
      <c r="GK63" s="366"/>
      <c r="GL63" s="366"/>
      <c r="GM63" s="366"/>
      <c r="GN63" s="366"/>
      <c r="GO63" s="366"/>
      <c r="GP63" s="366"/>
      <c r="GQ63" s="366"/>
      <c r="GR63" s="366"/>
      <c r="GS63" s="366"/>
      <c r="GT63" s="366"/>
      <c r="GU63" s="366"/>
      <c r="GV63" s="366"/>
      <c r="GW63" s="366"/>
      <c r="GX63" s="366"/>
      <c r="GY63" s="366"/>
      <c r="GZ63" s="366"/>
      <c r="HA63" s="366"/>
      <c r="HB63" s="366"/>
      <c r="HC63" s="366"/>
      <c r="HD63" s="366"/>
      <c r="HE63" s="366"/>
      <c r="HF63" s="366"/>
      <c r="HG63" s="366"/>
      <c r="HH63" s="366"/>
      <c r="HI63" s="366"/>
      <c r="HJ63" s="366"/>
      <c r="HK63" s="366"/>
      <c r="HL63" s="366"/>
      <c r="HM63" s="366"/>
      <c r="HN63" s="366"/>
      <c r="HO63" s="366"/>
      <c r="HP63" s="366"/>
      <c r="HQ63" s="366"/>
      <c r="HR63" s="366"/>
      <c r="HS63" s="366"/>
      <c r="HT63" s="366"/>
      <c r="HU63" s="366"/>
      <c r="HV63" s="366"/>
      <c r="HW63" s="366"/>
      <c r="HX63" s="366"/>
      <c r="HY63" s="366"/>
      <c r="HZ63" s="366"/>
      <c r="IA63" s="366"/>
      <c r="IB63" s="366"/>
      <c r="IC63" s="366"/>
      <c r="ID63" s="366"/>
      <c r="IE63" s="366"/>
      <c r="IF63" s="366"/>
      <c r="IG63" s="366"/>
      <c r="IH63" s="366"/>
      <c r="II63" s="366"/>
      <c r="IJ63" s="366"/>
      <c r="IK63" s="366"/>
      <c r="IL63" s="366"/>
      <c r="IM63" s="366"/>
      <c r="IN63" s="366"/>
      <c r="IO63" s="366"/>
      <c r="IP63" s="366"/>
      <c r="IQ63" s="366"/>
      <c r="IR63" s="366"/>
      <c r="IS63" s="366"/>
      <c r="IT63" s="366"/>
      <c r="IU63" s="366"/>
      <c r="IV63" s="366"/>
      <c r="IW63" s="366"/>
      <c r="IX63" s="366"/>
      <c r="IY63" s="366"/>
      <c r="IZ63" s="366"/>
      <c r="JA63" s="366"/>
      <c r="JB63" s="366"/>
      <c r="JC63" s="366"/>
      <c r="JD63" s="366"/>
      <c r="JE63" s="366"/>
      <c r="JF63" s="366"/>
      <c r="JG63" s="366"/>
      <c r="JH63" s="366"/>
      <c r="JI63" s="366"/>
      <c r="JJ63" s="366"/>
      <c r="JK63" s="366"/>
      <c r="JL63" s="366"/>
      <c r="JM63" s="366"/>
      <c r="JN63" s="366"/>
      <c r="JO63" s="366"/>
      <c r="JP63" s="366"/>
      <c r="JQ63" s="366"/>
      <c r="JR63" s="366"/>
      <c r="JS63" s="366"/>
      <c r="JT63" s="366"/>
      <c r="JU63" s="366"/>
      <c r="JV63" s="366"/>
      <c r="JW63" s="366"/>
      <c r="JX63" s="366"/>
      <c r="JY63" s="366"/>
      <c r="JZ63" s="366"/>
      <c r="KA63" s="366"/>
      <c r="KB63" s="366"/>
      <c r="KC63" s="366"/>
      <c r="KD63" s="366"/>
      <c r="KE63" s="366"/>
      <c r="KF63" s="366"/>
      <c r="KG63" s="366"/>
      <c r="KH63" s="366"/>
      <c r="KI63" s="366"/>
      <c r="KJ63" s="366"/>
      <c r="KK63" s="366"/>
      <c r="KL63" s="366"/>
      <c r="KM63" s="366"/>
      <c r="KN63" s="366"/>
      <c r="KO63" s="366"/>
      <c r="KP63" s="366"/>
      <c r="KQ63" s="366"/>
      <c r="KR63" s="366"/>
      <c r="KS63" s="366"/>
      <c r="KT63" s="366"/>
      <c r="KU63" s="366"/>
      <c r="KV63" s="366"/>
      <c r="KW63" s="366"/>
      <c r="KX63" s="366"/>
      <c r="KY63" s="366"/>
      <c r="KZ63" s="366"/>
      <c r="LA63" s="366"/>
      <c r="LB63" s="366"/>
      <c r="LC63" s="366"/>
      <c r="LD63" s="366"/>
      <c r="LE63" s="366"/>
      <c r="LF63" s="366"/>
      <c r="LG63" s="366"/>
      <c r="LH63" s="366"/>
      <c r="LI63" s="366"/>
      <c r="LJ63" s="366"/>
      <c r="LK63" s="366"/>
      <c r="LL63" s="366"/>
      <c r="LM63" s="366"/>
      <c r="LN63" s="366"/>
      <c r="LO63" s="366"/>
      <c r="LP63" s="366"/>
      <c r="LQ63" s="366"/>
      <c r="LR63" s="366"/>
      <c r="LS63" s="366"/>
      <c r="LT63" s="366"/>
      <c r="LU63" s="366"/>
      <c r="LV63" s="366"/>
      <c r="LW63" s="366"/>
      <c r="LX63" s="366"/>
      <c r="LY63" s="366"/>
      <c r="LZ63" s="366"/>
      <c r="MA63" s="366"/>
      <c r="MB63" s="366"/>
      <c r="MC63" s="366"/>
      <c r="MD63" s="366"/>
      <c r="ME63" s="366"/>
      <c r="MF63" s="366"/>
      <c r="MG63" s="366"/>
      <c r="MH63" s="366"/>
      <c r="MI63" s="366"/>
      <c r="MJ63" s="366"/>
      <c r="MK63" s="366"/>
      <c r="ML63" s="366"/>
      <c r="MM63" s="366"/>
      <c r="MN63" s="366"/>
      <c r="MO63" s="366"/>
      <c r="MP63" s="366"/>
      <c r="MQ63" s="366"/>
      <c r="MR63" s="366"/>
      <c r="MS63" s="366"/>
      <c r="MT63" s="366"/>
      <c r="MU63" s="366"/>
      <c r="MV63" s="366"/>
      <c r="MW63" s="366"/>
      <c r="MX63" s="366"/>
      <c r="MY63" s="366"/>
      <c r="MZ63" s="366"/>
      <c r="NA63" s="366"/>
      <c r="NB63" s="366"/>
      <c r="NC63" s="366"/>
      <c r="ND63" s="366"/>
      <c r="NE63" s="366"/>
      <c r="NF63" s="366"/>
      <c r="NG63" s="366"/>
      <c r="NH63" s="366"/>
      <c r="NI63" s="366"/>
      <c r="NJ63" s="366"/>
      <c r="NK63" s="366"/>
      <c r="NL63" s="366"/>
      <c r="NM63" s="366"/>
      <c r="NN63" s="366"/>
      <c r="NO63" s="366"/>
      <c r="NP63" s="366"/>
      <c r="NQ63" s="366"/>
      <c r="NR63" s="366"/>
      <c r="NS63" s="366"/>
      <c r="NT63" s="366"/>
      <c r="NU63" s="366"/>
      <c r="NV63" s="366"/>
      <c r="NW63" s="366"/>
      <c r="NX63" s="366"/>
      <c r="NY63" s="366"/>
      <c r="NZ63" s="366"/>
      <c r="OA63" s="366"/>
      <c r="OB63" s="366"/>
      <c r="OC63" s="366"/>
      <c r="OD63" s="366"/>
      <c r="OE63" s="366"/>
      <c r="OF63" s="366"/>
      <c r="OG63" s="366"/>
      <c r="OH63" s="366"/>
      <c r="OI63" s="366"/>
      <c r="OJ63" s="366"/>
      <c r="OK63" s="366"/>
      <c r="OL63" s="366"/>
      <c r="OM63" s="366"/>
      <c r="ON63" s="366"/>
      <c r="OO63" s="366"/>
      <c r="OP63" s="366"/>
      <c r="OQ63" s="366"/>
      <c r="OR63" s="366"/>
      <c r="OS63" s="366"/>
      <c r="OT63" s="366"/>
      <c r="OU63" s="366"/>
      <c r="OV63" s="366"/>
      <c r="OW63" s="366"/>
      <c r="OX63" s="366"/>
      <c r="OY63" s="366"/>
      <c r="OZ63" s="366"/>
      <c r="PA63" s="366"/>
      <c r="PB63" s="366"/>
      <c r="PC63" s="366"/>
      <c r="PD63" s="366"/>
      <c r="PE63" s="366"/>
      <c r="PF63" s="366"/>
      <c r="PG63" s="366"/>
      <c r="PH63" s="366"/>
      <c r="PI63" s="366"/>
      <c r="PJ63" s="366"/>
      <c r="PK63" s="366"/>
      <c r="PL63" s="366"/>
      <c r="PM63" s="366"/>
      <c r="PN63" s="366"/>
      <c r="PO63" s="366"/>
      <c r="PP63" s="366"/>
      <c r="PQ63" s="366"/>
      <c r="PR63" s="366"/>
      <c r="PS63" s="366"/>
      <c r="PT63" s="366"/>
      <c r="PU63" s="366"/>
      <c r="PV63" s="366"/>
      <c r="PW63" s="366"/>
      <c r="PX63" s="366"/>
      <c r="PY63" s="366"/>
      <c r="PZ63" s="366"/>
      <c r="QA63" s="366"/>
      <c r="QB63" s="366"/>
      <c r="QC63" s="366"/>
      <c r="QD63" s="366"/>
      <c r="QE63" s="366"/>
      <c r="QF63" s="366"/>
      <c r="QG63" s="366"/>
      <c r="QH63" s="366"/>
      <c r="QI63" s="366"/>
      <c r="QJ63" s="366"/>
      <c r="QK63" s="366"/>
      <c r="QL63" s="366"/>
      <c r="QM63" s="366"/>
      <c r="QN63" s="366"/>
      <c r="QO63" s="366"/>
      <c r="QP63" s="366"/>
      <c r="QQ63" s="366"/>
      <c r="QR63" s="366"/>
      <c r="QS63" s="366"/>
      <c r="QT63" s="366"/>
      <c r="QU63" s="366"/>
      <c r="QV63" s="366"/>
      <c r="QW63" s="366"/>
      <c r="QX63" s="366"/>
      <c r="QY63" s="366"/>
      <c r="QZ63" s="366"/>
      <c r="RA63" s="366"/>
      <c r="RB63" s="366"/>
      <c r="RC63" s="366"/>
      <c r="RD63" s="366"/>
      <c r="RE63" s="366"/>
      <c r="RF63" s="366"/>
      <c r="RG63" s="366"/>
      <c r="RH63" s="366"/>
      <c r="RI63" s="366"/>
      <c r="RJ63" s="366"/>
      <c r="RK63" s="366"/>
      <c r="RL63" s="366"/>
      <c r="RM63" s="366"/>
      <c r="RN63" s="366"/>
      <c r="RO63" s="366"/>
      <c r="RP63" s="366"/>
      <c r="RQ63" s="366"/>
      <c r="RR63" s="366"/>
      <c r="RS63" s="366"/>
      <c r="RT63" s="366"/>
      <c r="RU63" s="366"/>
      <c r="RV63" s="366"/>
      <c r="RW63" s="366"/>
      <c r="RX63" s="366"/>
      <c r="RY63" s="366"/>
      <c r="RZ63" s="366"/>
      <c r="SA63" s="366"/>
      <c r="SB63" s="366"/>
      <c r="SC63" s="366"/>
      <c r="SD63" s="366"/>
      <c r="SE63" s="366"/>
      <c r="SF63" s="366"/>
      <c r="SG63" s="366"/>
      <c r="SH63" s="366"/>
      <c r="SI63" s="366"/>
      <c r="SJ63" s="366"/>
      <c r="SK63" s="366"/>
      <c r="SL63" s="366"/>
      <c r="SM63" s="366"/>
      <c r="SN63" s="366"/>
      <c r="SO63" s="366"/>
      <c r="SP63" s="366"/>
      <c r="SQ63" s="366"/>
      <c r="SR63" s="366"/>
      <c r="SS63" s="366"/>
      <c r="ST63" s="366"/>
      <c r="SU63" s="366"/>
      <c r="SV63" s="366"/>
      <c r="SW63" s="366"/>
      <c r="SX63" s="366"/>
      <c r="SY63" s="366"/>
      <c r="SZ63" s="366"/>
      <c r="TA63" s="366"/>
      <c r="TB63" s="366"/>
      <c r="TC63" s="366"/>
      <c r="TD63" s="366"/>
      <c r="TE63" s="366"/>
      <c r="TF63" s="366"/>
      <c r="TG63" s="366"/>
      <c r="TH63" s="366"/>
      <c r="TI63" s="366"/>
      <c r="TJ63" s="366"/>
      <c r="TK63" s="366"/>
      <c r="TL63" s="366"/>
      <c r="TM63" s="366"/>
      <c r="TN63" s="366"/>
      <c r="TO63" s="366"/>
      <c r="TP63" s="366"/>
      <c r="TQ63" s="366"/>
      <c r="TR63" s="366"/>
      <c r="TS63" s="366"/>
      <c r="TT63" s="366"/>
      <c r="TU63" s="366"/>
      <c r="TV63" s="366"/>
      <c r="TW63" s="366"/>
      <c r="TX63" s="366"/>
      <c r="TY63" s="366"/>
      <c r="TZ63" s="366"/>
      <c r="UA63" s="366"/>
      <c r="UB63" s="366"/>
      <c r="UC63" s="366"/>
      <c r="UD63" s="366"/>
      <c r="UE63" s="366"/>
      <c r="UF63" s="366"/>
      <c r="UG63" s="366"/>
      <c r="UH63" s="366"/>
      <c r="UI63" s="366"/>
      <c r="UJ63" s="366"/>
      <c r="UK63" s="366"/>
      <c r="UL63" s="366"/>
      <c r="UM63" s="366"/>
      <c r="UN63" s="366"/>
      <c r="UO63" s="366"/>
      <c r="UP63" s="366"/>
      <c r="UQ63" s="366"/>
      <c r="UR63" s="366"/>
      <c r="US63" s="366"/>
      <c r="UT63" s="366"/>
      <c r="UU63" s="366"/>
      <c r="UV63" s="366"/>
      <c r="UW63" s="366"/>
      <c r="UX63" s="366"/>
      <c r="UY63" s="366"/>
      <c r="UZ63" s="366"/>
      <c r="VA63" s="366"/>
      <c r="VB63" s="366"/>
      <c r="VC63" s="366"/>
      <c r="VD63" s="366"/>
      <c r="VE63" s="366"/>
      <c r="VF63" s="366"/>
      <c r="VG63" s="366"/>
      <c r="VH63" s="366"/>
      <c r="VI63" s="366"/>
      <c r="VJ63" s="366"/>
      <c r="VK63" s="366"/>
      <c r="VL63" s="366"/>
      <c r="VM63" s="366"/>
      <c r="VN63" s="366"/>
      <c r="VO63" s="366"/>
      <c r="VP63" s="366"/>
      <c r="VQ63" s="366"/>
      <c r="VR63" s="366"/>
      <c r="VS63" s="366"/>
      <c r="VT63" s="366"/>
      <c r="VU63" s="366"/>
      <c r="VV63" s="366"/>
      <c r="VW63" s="366"/>
      <c r="VX63" s="366"/>
      <c r="VY63" s="366"/>
      <c r="VZ63" s="366"/>
      <c r="WA63" s="366"/>
      <c r="WB63" s="366"/>
      <c r="WC63" s="366"/>
      <c r="WD63" s="366"/>
      <c r="WE63" s="366"/>
      <c r="WF63" s="366"/>
      <c r="WG63" s="366"/>
      <c r="WH63" s="366"/>
      <c r="WI63" s="366"/>
      <c r="WJ63" s="366"/>
      <c r="WK63" s="366"/>
      <c r="WL63" s="366"/>
      <c r="WM63" s="366"/>
      <c r="WN63" s="366"/>
      <c r="WO63" s="366"/>
      <c r="WP63" s="366"/>
      <c r="WQ63" s="366"/>
      <c r="WR63" s="366"/>
      <c r="WS63" s="366"/>
      <c r="WT63" s="366"/>
      <c r="WU63" s="366"/>
      <c r="WV63" s="366"/>
      <c r="WW63" s="366"/>
      <c r="WX63" s="366"/>
      <c r="WY63" s="366"/>
      <c r="WZ63" s="366"/>
      <c r="XA63" s="366"/>
      <c r="XB63" s="366"/>
      <c r="XC63" s="366"/>
      <c r="XD63" s="366"/>
      <c r="XE63" s="366"/>
      <c r="XF63" s="366"/>
      <c r="XG63" s="366"/>
      <c r="XH63" s="366"/>
      <c r="XI63" s="366"/>
      <c r="XJ63" s="366"/>
      <c r="XK63" s="366"/>
      <c r="XL63" s="366"/>
      <c r="XM63" s="366"/>
      <c r="XN63" s="366"/>
      <c r="XO63" s="366"/>
      <c r="XP63" s="366"/>
      <c r="XQ63" s="366"/>
      <c r="XR63" s="366"/>
      <c r="XS63" s="366"/>
      <c r="XT63" s="366"/>
      <c r="XU63" s="366"/>
      <c r="XV63" s="366"/>
      <c r="XW63" s="366"/>
      <c r="XX63" s="366"/>
      <c r="XY63" s="366"/>
      <c r="XZ63" s="366"/>
      <c r="YA63" s="366"/>
      <c r="YB63" s="366"/>
      <c r="YC63" s="366"/>
      <c r="YD63" s="366"/>
      <c r="YE63" s="366"/>
      <c r="YF63" s="366"/>
      <c r="YG63" s="366"/>
      <c r="YH63" s="366"/>
      <c r="YI63" s="366"/>
      <c r="YJ63" s="366"/>
      <c r="YK63" s="366"/>
      <c r="YL63" s="366"/>
      <c r="YM63" s="366"/>
      <c r="YN63" s="366"/>
      <c r="YO63" s="366"/>
      <c r="YP63" s="366"/>
      <c r="YQ63" s="366"/>
      <c r="YR63" s="366"/>
      <c r="YS63" s="366"/>
      <c r="YT63" s="366"/>
      <c r="YU63" s="366"/>
      <c r="YV63" s="366"/>
      <c r="YW63" s="366"/>
      <c r="YX63" s="366"/>
      <c r="YY63" s="366"/>
      <c r="YZ63" s="366"/>
      <c r="ZA63" s="366"/>
      <c r="ZB63" s="366"/>
      <c r="ZC63" s="366"/>
      <c r="ZD63" s="366"/>
      <c r="ZE63" s="366"/>
      <c r="ZF63" s="366"/>
      <c r="ZG63" s="366"/>
      <c r="ZH63" s="366"/>
      <c r="ZI63" s="366"/>
      <c r="ZJ63" s="366"/>
      <c r="ZK63" s="366"/>
      <c r="ZL63" s="366"/>
      <c r="ZM63" s="366"/>
      <c r="ZN63" s="366"/>
      <c r="ZO63" s="366"/>
      <c r="ZP63" s="366"/>
      <c r="ZQ63" s="366"/>
      <c r="ZR63" s="366"/>
      <c r="ZS63" s="366"/>
      <c r="ZT63" s="366"/>
      <c r="ZU63" s="366"/>
      <c r="ZV63" s="366"/>
      <c r="ZW63" s="366"/>
      <c r="ZX63" s="366"/>
      <c r="ZY63" s="366"/>
      <c r="ZZ63" s="366"/>
      <c r="AAA63" s="366"/>
      <c r="AAB63" s="366"/>
      <c r="AAC63" s="366"/>
      <c r="AAD63" s="366"/>
      <c r="AAE63" s="366"/>
      <c r="AAF63" s="366"/>
      <c r="AAG63" s="366"/>
      <c r="AAH63" s="366"/>
      <c r="AAI63" s="366"/>
      <c r="AAJ63" s="366"/>
      <c r="AAK63" s="366"/>
      <c r="AAL63" s="366"/>
      <c r="AAM63" s="366"/>
      <c r="AAN63" s="366"/>
      <c r="AAO63" s="366"/>
      <c r="AAP63" s="366"/>
      <c r="AAQ63" s="366"/>
      <c r="AAR63" s="366"/>
      <c r="AAS63" s="366"/>
      <c r="AAT63" s="366"/>
      <c r="AAU63" s="366"/>
      <c r="AAV63" s="366"/>
      <c r="AAW63" s="366"/>
      <c r="AAX63" s="366"/>
      <c r="AAY63" s="366"/>
      <c r="AAZ63" s="366"/>
      <c r="ABA63" s="366"/>
      <c r="ABB63" s="366"/>
      <c r="ABC63" s="366"/>
      <c r="ABD63" s="366"/>
      <c r="ABE63" s="366"/>
      <c r="ABF63" s="366"/>
      <c r="ABG63" s="366"/>
      <c r="ABH63" s="366"/>
      <c r="ABI63" s="366"/>
      <c r="ABJ63" s="366"/>
      <c r="ABK63" s="366"/>
      <c r="ABL63" s="366"/>
      <c r="ABM63" s="366"/>
      <c r="ABN63" s="366"/>
      <c r="ABO63" s="366"/>
      <c r="ABP63" s="366"/>
      <c r="ABQ63" s="366"/>
      <c r="ABR63" s="366"/>
      <c r="ABS63" s="366"/>
      <c r="ABT63" s="366"/>
      <c r="ABU63" s="366"/>
      <c r="ABV63" s="366"/>
      <c r="ABW63" s="366"/>
      <c r="ABX63" s="366"/>
      <c r="ABY63" s="366"/>
      <c r="ABZ63" s="366"/>
      <c r="ACA63" s="366"/>
      <c r="ACB63" s="366"/>
      <c r="ACC63" s="366"/>
      <c r="ACD63" s="366"/>
      <c r="ACE63" s="366"/>
      <c r="ACF63" s="366"/>
      <c r="ACG63" s="366"/>
      <c r="ACH63" s="366"/>
      <c r="ACI63" s="366"/>
      <c r="ACJ63" s="366"/>
      <c r="ACK63" s="366"/>
      <c r="ACL63" s="366"/>
      <c r="ACM63" s="366"/>
      <c r="ACN63" s="366"/>
      <c r="ACO63" s="366"/>
      <c r="ACP63" s="366"/>
      <c r="ACQ63" s="366"/>
      <c r="ACR63" s="366"/>
      <c r="ACS63" s="366"/>
      <c r="ACT63" s="366"/>
      <c r="ACU63" s="366"/>
      <c r="ACV63" s="366"/>
      <c r="ACW63" s="366"/>
      <c r="ACX63" s="366"/>
      <c r="ACY63" s="366"/>
      <c r="ACZ63" s="366"/>
      <c r="ADA63" s="366"/>
      <c r="ADB63" s="366"/>
      <c r="ADC63" s="366"/>
      <c r="ADD63" s="366"/>
      <c r="ADE63" s="366"/>
      <c r="ADF63" s="366"/>
      <c r="ADG63" s="366"/>
      <c r="ADH63" s="366"/>
      <c r="ADI63" s="366"/>
      <c r="ADJ63" s="366"/>
      <c r="ADK63" s="366"/>
      <c r="ADL63" s="366"/>
      <c r="ADM63" s="366"/>
      <c r="ADN63" s="366"/>
      <c r="ADO63" s="366"/>
      <c r="ADP63" s="366"/>
      <c r="ADQ63" s="366"/>
      <c r="ADR63" s="366"/>
      <c r="ADS63" s="366"/>
      <c r="ADT63" s="366"/>
      <c r="ADU63" s="366"/>
      <c r="ADV63" s="366"/>
      <c r="ADW63" s="366"/>
      <c r="ADX63" s="366"/>
      <c r="ADY63" s="366"/>
      <c r="ADZ63" s="366"/>
      <c r="AEA63" s="366"/>
      <c r="AEB63" s="366"/>
      <c r="AEC63" s="366"/>
      <c r="AED63" s="366"/>
      <c r="AEE63" s="366"/>
      <c r="AEF63" s="366"/>
      <c r="AEG63" s="366"/>
      <c r="AEH63" s="366"/>
      <c r="AEI63" s="366"/>
      <c r="AEJ63" s="366"/>
      <c r="AEK63" s="366"/>
      <c r="AEL63" s="366"/>
      <c r="AEM63" s="366"/>
      <c r="AEN63" s="366"/>
      <c r="AEO63" s="366"/>
      <c r="AEP63" s="366"/>
      <c r="AEQ63" s="366"/>
      <c r="AER63" s="366"/>
      <c r="AES63" s="366"/>
      <c r="AET63" s="366"/>
      <c r="AEU63" s="366"/>
      <c r="AEV63" s="366"/>
      <c r="AEW63" s="366"/>
      <c r="AEX63" s="366"/>
      <c r="AEY63" s="366"/>
      <c r="AEZ63" s="366"/>
      <c r="AFA63" s="366"/>
      <c r="AFB63" s="366"/>
      <c r="AFC63" s="366"/>
      <c r="AFD63" s="366"/>
      <c r="AFE63" s="366"/>
      <c r="AFF63" s="366"/>
      <c r="AFG63" s="366"/>
      <c r="AFH63" s="366"/>
      <c r="AFI63" s="366"/>
      <c r="AFJ63" s="366"/>
      <c r="AFK63" s="366"/>
      <c r="AFL63" s="366"/>
      <c r="AFM63" s="366"/>
      <c r="AFN63" s="366"/>
      <c r="AFO63" s="366"/>
      <c r="AFP63" s="366"/>
      <c r="AFQ63" s="366"/>
      <c r="AFR63" s="366"/>
      <c r="AFS63" s="366"/>
      <c r="AFT63" s="366"/>
      <c r="AFU63" s="366"/>
      <c r="AFV63" s="366"/>
      <c r="AFW63" s="366"/>
      <c r="AFX63" s="366"/>
      <c r="AFY63" s="366"/>
      <c r="AFZ63" s="366"/>
      <c r="AGA63" s="366"/>
      <c r="AGB63" s="366"/>
      <c r="AGC63" s="366"/>
      <c r="AGD63" s="366"/>
      <c r="AGE63" s="366"/>
      <c r="AGF63" s="366"/>
      <c r="AGG63" s="366"/>
      <c r="AGH63" s="366"/>
      <c r="AGI63" s="366"/>
      <c r="AGJ63" s="366"/>
      <c r="AGK63" s="366"/>
      <c r="AGL63" s="366"/>
      <c r="AGM63" s="366"/>
      <c r="AGN63" s="366"/>
      <c r="AGO63" s="366"/>
      <c r="AGP63" s="366"/>
      <c r="AGQ63" s="366"/>
      <c r="AGR63" s="366"/>
      <c r="AGS63" s="366"/>
      <c r="AGT63" s="366"/>
      <c r="AGU63" s="366"/>
      <c r="AGV63" s="366"/>
      <c r="AGW63" s="366"/>
      <c r="AGX63" s="366"/>
      <c r="AGY63" s="366"/>
      <c r="AGZ63" s="366"/>
      <c r="AHA63" s="366"/>
      <c r="AHB63" s="366"/>
      <c r="AHC63" s="366"/>
      <c r="AHD63" s="366"/>
      <c r="AHE63" s="366"/>
      <c r="AHF63" s="366"/>
      <c r="AHG63" s="366"/>
      <c r="AHH63" s="366"/>
      <c r="AHI63" s="366"/>
      <c r="AHJ63" s="366"/>
      <c r="AHK63" s="366"/>
      <c r="AHL63" s="366"/>
      <c r="AHM63" s="366"/>
      <c r="AHN63" s="366"/>
      <c r="AHO63" s="366"/>
      <c r="AHP63" s="366"/>
      <c r="AHQ63" s="366"/>
      <c r="AHR63" s="366"/>
      <c r="AHS63" s="366"/>
      <c r="AHT63" s="366"/>
      <c r="AHU63" s="366"/>
      <c r="AHV63" s="366"/>
      <c r="AHW63" s="366"/>
      <c r="AHX63" s="366"/>
      <c r="AHY63" s="366"/>
      <c r="AHZ63" s="366"/>
      <c r="AIA63" s="366"/>
      <c r="AIB63" s="366"/>
      <c r="AIC63" s="366"/>
      <c r="AID63" s="366"/>
      <c r="AIE63" s="366"/>
      <c r="AIF63" s="366"/>
      <c r="AIG63" s="366"/>
      <c r="AIH63" s="366"/>
      <c r="AII63" s="366"/>
      <c r="AIJ63" s="366"/>
      <c r="AIK63" s="366"/>
      <c r="AIL63" s="366"/>
      <c r="AIM63" s="366"/>
      <c r="AIN63" s="366"/>
      <c r="AIO63" s="366"/>
      <c r="AIP63" s="366"/>
      <c r="AIQ63" s="366"/>
      <c r="AIR63" s="366"/>
      <c r="AIS63" s="366"/>
      <c r="AIT63" s="366"/>
      <c r="AIU63" s="366"/>
      <c r="AIV63" s="366"/>
      <c r="AIW63" s="366"/>
      <c r="AIX63" s="366"/>
      <c r="AIY63" s="366"/>
      <c r="AIZ63" s="366"/>
      <c r="AJA63" s="366"/>
      <c r="AJB63" s="366"/>
      <c r="AJC63" s="366"/>
      <c r="AJD63" s="366"/>
      <c r="AJE63" s="366"/>
      <c r="AJF63" s="366"/>
      <c r="AJG63" s="366"/>
      <c r="AJH63" s="366"/>
      <c r="AJI63" s="366"/>
      <c r="AJJ63" s="366"/>
      <c r="AJK63" s="366"/>
      <c r="AJL63" s="366"/>
      <c r="AJM63" s="366"/>
      <c r="AJN63" s="366"/>
      <c r="AJO63" s="366"/>
      <c r="AJP63" s="366"/>
      <c r="AJQ63" s="366"/>
      <c r="AJR63" s="366"/>
      <c r="AJS63" s="366"/>
      <c r="AJT63" s="366"/>
      <c r="AJU63" s="366"/>
      <c r="AJV63" s="366"/>
      <c r="AJW63" s="366"/>
      <c r="AJX63" s="366"/>
      <c r="AJY63" s="366"/>
      <c r="AJZ63" s="366"/>
      <c r="AKA63" s="366"/>
      <c r="AKB63" s="366"/>
      <c r="AKC63" s="366"/>
      <c r="AKD63" s="366"/>
      <c r="AKE63" s="366"/>
      <c r="AKF63" s="366"/>
      <c r="AKG63" s="366"/>
      <c r="AKH63" s="366"/>
      <c r="AKI63" s="366"/>
      <c r="AKJ63" s="366"/>
      <c r="AKK63" s="366"/>
      <c r="AKL63" s="366"/>
      <c r="AKM63" s="366"/>
      <c r="AKN63" s="366"/>
      <c r="AKO63" s="366"/>
      <c r="AKP63" s="366"/>
      <c r="AKQ63" s="366"/>
      <c r="AKR63" s="366"/>
      <c r="AKS63" s="366"/>
      <c r="AKT63" s="366"/>
      <c r="AKU63" s="366"/>
      <c r="AKV63" s="366"/>
      <c r="AKW63" s="366"/>
      <c r="AKX63" s="366"/>
      <c r="AKY63" s="366"/>
      <c r="AKZ63" s="366"/>
      <c r="ALA63" s="366"/>
      <c r="ALB63" s="366"/>
      <c r="ALC63" s="366"/>
      <c r="ALD63" s="366"/>
      <c r="ALE63" s="366"/>
      <c r="ALF63" s="366"/>
      <c r="ALG63" s="366"/>
      <c r="ALH63" s="366"/>
      <c r="ALI63" s="366"/>
      <c r="ALJ63" s="366"/>
      <c r="ALK63" s="366"/>
      <c r="ALL63" s="366"/>
      <c r="ALM63" s="366"/>
      <c r="ALN63" s="366"/>
      <c r="ALO63" s="366"/>
      <c r="ALP63" s="366"/>
      <c r="ALQ63" s="366"/>
      <c r="ALR63" s="366"/>
      <c r="ALS63" s="366"/>
      <c r="ALT63" s="366"/>
      <c r="ALU63" s="366"/>
      <c r="ALV63" s="366"/>
      <c r="ALW63" s="366"/>
      <c r="ALX63" s="366"/>
      <c r="ALY63" s="366"/>
      <c r="ALZ63" s="366"/>
      <c r="AMA63" s="366"/>
      <c r="AMB63" s="366"/>
      <c r="AMC63" s="366"/>
      <c r="AMD63" s="366"/>
      <c r="AME63" s="366"/>
      <c r="AMF63" s="366"/>
      <c r="AMG63" s="366"/>
      <c r="AMH63" s="366"/>
      <c r="AMI63" s="366"/>
      <c r="AMJ63" s="366"/>
      <c r="AMK63" s="366"/>
      <c r="AML63" s="366"/>
      <c r="AMM63" s="366"/>
      <c r="AMN63" s="366"/>
      <c r="AMO63" s="366"/>
      <c r="AMP63" s="366"/>
      <c r="AMQ63" s="366"/>
      <c r="AMR63" s="366"/>
      <c r="AMS63" s="366"/>
      <c r="AMT63" s="366"/>
      <c r="AMU63" s="366"/>
      <c r="AMV63" s="366"/>
      <c r="AMW63" s="366"/>
      <c r="AMX63" s="366"/>
      <c r="AMY63" s="366"/>
      <c r="AMZ63" s="366"/>
      <c r="ANA63" s="366"/>
      <c r="ANB63" s="366"/>
      <c r="ANC63" s="366"/>
      <c r="AND63" s="366"/>
      <c r="ANE63" s="366"/>
      <c r="ANF63" s="366"/>
      <c r="ANG63" s="366"/>
      <c r="ANH63" s="366"/>
      <c r="ANI63" s="366"/>
      <c r="ANJ63" s="366"/>
      <c r="ANK63" s="366"/>
      <c r="ANL63" s="366"/>
      <c r="ANM63" s="366"/>
      <c r="ANN63" s="366"/>
      <c r="ANO63" s="366"/>
      <c r="ANP63" s="366"/>
      <c r="ANQ63" s="366"/>
      <c r="ANR63" s="366"/>
      <c r="ANS63" s="366"/>
      <c r="ANT63" s="366"/>
      <c r="ANU63" s="366"/>
      <c r="ANV63" s="366"/>
      <c r="ANW63" s="366"/>
      <c r="ANX63" s="366"/>
      <c r="ANY63" s="366"/>
      <c r="ANZ63" s="366"/>
      <c r="AOA63" s="366"/>
      <c r="AOB63" s="366"/>
      <c r="AOC63" s="366"/>
      <c r="AOD63" s="366"/>
      <c r="AOE63" s="366"/>
      <c r="AOF63" s="366"/>
      <c r="AOG63" s="366"/>
      <c r="AOH63" s="366"/>
      <c r="AOI63" s="366"/>
      <c r="AOJ63" s="366"/>
      <c r="AOK63" s="366"/>
      <c r="AOL63" s="366"/>
      <c r="AOM63" s="366"/>
      <c r="AON63" s="366"/>
      <c r="AOO63" s="366"/>
      <c r="AOP63" s="366"/>
      <c r="AOQ63" s="366"/>
      <c r="AOR63" s="366"/>
      <c r="AOS63" s="366"/>
      <c r="AOT63" s="366"/>
      <c r="AOU63" s="366"/>
      <c r="AOV63" s="366"/>
      <c r="AOW63" s="366"/>
      <c r="AOX63" s="366"/>
      <c r="AOY63" s="366"/>
      <c r="AOZ63" s="366"/>
      <c r="APA63" s="366"/>
      <c r="APB63" s="366"/>
      <c r="APC63" s="366"/>
      <c r="APD63" s="366"/>
      <c r="APE63" s="366"/>
      <c r="APF63" s="366"/>
      <c r="APG63" s="366"/>
      <c r="APH63" s="366"/>
      <c r="API63" s="366"/>
      <c r="APJ63" s="366"/>
      <c r="APK63" s="366"/>
      <c r="APL63" s="366"/>
      <c r="APM63" s="366"/>
      <c r="APN63" s="366"/>
      <c r="APO63" s="366"/>
      <c r="APP63" s="366"/>
      <c r="APQ63" s="366"/>
      <c r="APR63" s="366"/>
      <c r="APS63" s="366"/>
      <c r="APT63" s="366"/>
      <c r="APU63" s="366"/>
      <c r="APV63" s="366"/>
      <c r="APW63" s="366"/>
      <c r="APX63" s="366"/>
      <c r="APY63" s="366"/>
      <c r="APZ63" s="366"/>
      <c r="AQA63" s="366"/>
      <c r="AQB63" s="366"/>
      <c r="AQC63" s="366"/>
      <c r="AQD63" s="366"/>
      <c r="AQE63" s="366"/>
      <c r="AQF63" s="366"/>
      <c r="AQG63" s="366"/>
      <c r="AQH63" s="366"/>
      <c r="AQI63" s="366"/>
      <c r="AQJ63" s="366"/>
      <c r="AQK63" s="366"/>
      <c r="AQL63" s="366"/>
      <c r="AQM63" s="366"/>
      <c r="AQN63" s="366"/>
      <c r="AQO63" s="366"/>
      <c r="AQP63" s="366"/>
      <c r="AQQ63" s="366"/>
      <c r="AQR63" s="366"/>
      <c r="AQS63" s="366"/>
      <c r="AQT63" s="366"/>
      <c r="AQU63" s="366"/>
      <c r="AQV63" s="366"/>
      <c r="AQW63" s="366"/>
      <c r="AQX63" s="366"/>
      <c r="AQY63" s="366"/>
      <c r="AQZ63" s="366"/>
      <c r="ARA63" s="366"/>
      <c r="ARB63" s="366"/>
      <c r="ARC63" s="366"/>
      <c r="ARD63" s="366"/>
      <c r="ARE63" s="366"/>
      <c r="ARF63" s="366"/>
      <c r="ARG63" s="366"/>
      <c r="ARH63" s="366"/>
      <c r="ARI63" s="366"/>
      <c r="ARJ63" s="366"/>
      <c r="ARK63" s="366"/>
      <c r="ARL63" s="366"/>
      <c r="ARM63" s="366"/>
      <c r="ARN63" s="366"/>
      <c r="ARO63" s="366"/>
      <c r="ARP63" s="366"/>
      <c r="ARQ63" s="366"/>
      <c r="ARR63" s="366"/>
      <c r="ARS63" s="366"/>
      <c r="ART63" s="366"/>
      <c r="ARU63" s="366"/>
      <c r="ARV63" s="366"/>
      <c r="ARW63" s="366"/>
      <c r="ARX63" s="366"/>
      <c r="ARY63" s="366"/>
      <c r="ARZ63" s="366"/>
      <c r="ASA63" s="366"/>
      <c r="ASB63" s="366"/>
      <c r="ASC63" s="366"/>
      <c r="ASD63" s="366"/>
      <c r="ASE63" s="366"/>
      <c r="ASF63" s="366"/>
      <c r="ASG63" s="366"/>
      <c r="ASH63" s="366"/>
      <c r="ASI63" s="366"/>
      <c r="ASJ63" s="366"/>
      <c r="ASK63" s="366"/>
      <c r="ASL63" s="366"/>
      <c r="ASM63" s="366"/>
      <c r="ASN63" s="366"/>
      <c r="ASO63" s="366"/>
      <c r="ASP63" s="366"/>
      <c r="ASQ63" s="366"/>
      <c r="ASR63" s="366"/>
      <c r="ASS63" s="366"/>
      <c r="AST63" s="366"/>
      <c r="ASU63" s="366"/>
      <c r="ASV63" s="366"/>
      <c r="ASW63" s="366"/>
      <c r="ASX63" s="366"/>
      <c r="ASY63" s="366"/>
      <c r="ASZ63" s="366"/>
      <c r="ATA63" s="366"/>
      <c r="ATB63" s="366"/>
      <c r="ATC63" s="366"/>
      <c r="ATD63" s="366"/>
      <c r="ATE63" s="366"/>
      <c r="ATF63" s="366"/>
      <c r="ATG63" s="366"/>
      <c r="ATH63" s="366"/>
      <c r="ATI63" s="366"/>
      <c r="ATJ63" s="366"/>
      <c r="ATK63" s="366"/>
      <c r="ATL63" s="366"/>
      <c r="ATM63" s="366"/>
      <c r="ATN63" s="366"/>
      <c r="ATO63" s="366"/>
      <c r="ATP63" s="366"/>
      <c r="ATQ63" s="366"/>
      <c r="ATR63" s="366"/>
      <c r="ATS63" s="366"/>
      <c r="ATT63" s="366"/>
      <c r="ATU63" s="366"/>
      <c r="ATV63" s="366"/>
      <c r="ATW63" s="366"/>
      <c r="ATX63" s="366"/>
      <c r="ATY63" s="366"/>
      <c r="ATZ63" s="366"/>
      <c r="AUA63" s="366"/>
      <c r="AUB63" s="366"/>
      <c r="AUC63" s="366"/>
      <c r="AUD63" s="366"/>
      <c r="AUE63" s="366"/>
      <c r="AUF63" s="366"/>
      <c r="AUG63" s="366"/>
      <c r="AUH63" s="366"/>
      <c r="AUI63" s="366"/>
      <c r="AUJ63" s="366"/>
      <c r="AUK63" s="366"/>
      <c r="AUL63" s="366"/>
      <c r="AUM63" s="366"/>
      <c r="AUN63" s="366"/>
      <c r="AUO63" s="366"/>
      <c r="AUP63" s="366"/>
      <c r="AUQ63" s="366"/>
      <c r="AUR63" s="366"/>
      <c r="AUS63" s="366"/>
      <c r="AUT63" s="366"/>
      <c r="AUU63" s="366"/>
      <c r="AUV63" s="366"/>
      <c r="AUW63" s="366"/>
      <c r="AUX63" s="366"/>
      <c r="AUY63" s="366"/>
      <c r="AUZ63" s="366"/>
      <c r="AVA63" s="366"/>
      <c r="AVB63" s="366"/>
      <c r="AVC63" s="366"/>
      <c r="AVD63" s="366"/>
      <c r="AVE63" s="366"/>
      <c r="AVF63" s="366"/>
      <c r="AVG63" s="366"/>
      <c r="AVH63" s="366"/>
      <c r="AVI63" s="366"/>
      <c r="AVJ63" s="366"/>
      <c r="AVK63" s="366"/>
      <c r="AVL63" s="366"/>
      <c r="AVM63" s="366"/>
      <c r="AVN63" s="366"/>
      <c r="AVO63" s="366"/>
      <c r="AVP63" s="366"/>
      <c r="AVQ63" s="366"/>
      <c r="AVR63" s="366"/>
      <c r="AVS63" s="366"/>
      <c r="AVT63" s="366"/>
      <c r="AVU63" s="366"/>
      <c r="AVV63" s="366"/>
      <c r="AVW63" s="366"/>
      <c r="AVX63" s="366"/>
      <c r="AVY63" s="366"/>
      <c r="AVZ63" s="366"/>
      <c r="AWA63" s="366"/>
      <c r="AWB63" s="366"/>
      <c r="AWC63" s="366"/>
      <c r="AWD63" s="366"/>
      <c r="AWE63" s="366"/>
      <c r="AWF63" s="366"/>
      <c r="AWG63" s="366"/>
      <c r="AWH63" s="366"/>
      <c r="AWI63" s="366"/>
      <c r="AWJ63" s="366"/>
      <c r="AWK63" s="366"/>
      <c r="AWL63" s="366"/>
      <c r="AWM63" s="366"/>
      <c r="AWN63" s="366"/>
      <c r="AWO63" s="366"/>
      <c r="AWP63" s="366"/>
      <c r="AWQ63" s="366"/>
      <c r="AWR63" s="366"/>
      <c r="AWS63" s="366"/>
      <c r="AWT63" s="366"/>
      <c r="AWU63" s="366"/>
      <c r="AWV63" s="366"/>
      <c r="AWW63" s="366"/>
      <c r="AWX63" s="366"/>
      <c r="AWY63" s="366"/>
      <c r="AWZ63" s="366"/>
      <c r="AXA63" s="366"/>
      <c r="AXB63" s="366"/>
      <c r="AXC63" s="366"/>
      <c r="AXD63" s="366"/>
      <c r="AXE63" s="366"/>
      <c r="AXF63" s="366"/>
      <c r="AXG63" s="366"/>
      <c r="AXH63" s="366"/>
      <c r="AXI63" s="366"/>
      <c r="AXJ63" s="366"/>
      <c r="AXK63" s="366"/>
      <c r="AXL63" s="366"/>
      <c r="AXM63" s="366"/>
      <c r="AXN63" s="366"/>
      <c r="AXO63" s="366"/>
      <c r="AXP63" s="366"/>
      <c r="AXQ63" s="366"/>
      <c r="AXR63" s="366"/>
      <c r="AXS63" s="366"/>
      <c r="AXT63" s="366"/>
      <c r="AXU63" s="366"/>
      <c r="AXV63" s="366"/>
      <c r="AXW63" s="366"/>
      <c r="AXX63" s="366"/>
      <c r="AXY63" s="366"/>
      <c r="AXZ63" s="366"/>
      <c r="AYA63" s="366"/>
      <c r="AYB63" s="366"/>
      <c r="AYC63" s="366"/>
      <c r="AYD63" s="366"/>
      <c r="AYE63" s="366"/>
      <c r="AYF63" s="366"/>
      <c r="AYG63" s="366"/>
      <c r="AYH63" s="366"/>
      <c r="AYI63" s="366"/>
      <c r="AYJ63" s="366"/>
      <c r="AYK63" s="366"/>
      <c r="AYL63" s="366"/>
      <c r="AYM63" s="366"/>
      <c r="AYN63" s="366"/>
      <c r="AYO63" s="366"/>
      <c r="AYP63" s="366"/>
      <c r="AYQ63" s="366"/>
      <c r="AYR63" s="366"/>
      <c r="AYS63" s="366"/>
      <c r="AYT63" s="366"/>
      <c r="AYU63" s="366"/>
      <c r="AYV63" s="366"/>
      <c r="AYW63" s="366"/>
      <c r="AYX63" s="366"/>
      <c r="AYY63" s="366"/>
      <c r="AYZ63" s="366"/>
      <c r="AZA63" s="366"/>
      <c r="AZB63" s="366"/>
      <c r="AZC63" s="366"/>
      <c r="AZD63" s="366"/>
      <c r="AZE63" s="366"/>
      <c r="AZF63" s="366"/>
      <c r="AZG63" s="366"/>
      <c r="AZH63" s="366"/>
      <c r="AZI63" s="366"/>
      <c r="AZJ63" s="366"/>
      <c r="AZK63" s="366"/>
      <c r="AZL63" s="366"/>
      <c r="AZM63" s="366"/>
      <c r="AZN63" s="366"/>
      <c r="AZO63" s="366"/>
      <c r="AZP63" s="366"/>
      <c r="AZQ63" s="366"/>
      <c r="AZR63" s="366"/>
      <c r="AZS63" s="366"/>
      <c r="AZT63" s="366"/>
      <c r="AZU63" s="366"/>
      <c r="AZV63" s="366"/>
      <c r="AZW63" s="366"/>
      <c r="AZX63" s="366"/>
      <c r="AZY63" s="366"/>
      <c r="AZZ63" s="366"/>
      <c r="BAA63" s="366"/>
      <c r="BAB63" s="366"/>
      <c r="BAC63" s="366"/>
      <c r="BAD63" s="366"/>
      <c r="BAE63" s="366"/>
      <c r="BAF63" s="366"/>
      <c r="BAG63" s="366"/>
      <c r="BAH63" s="366"/>
      <c r="BAI63" s="366"/>
      <c r="BAJ63" s="366"/>
      <c r="BAK63" s="366"/>
      <c r="BAL63" s="366"/>
      <c r="BAM63" s="366"/>
      <c r="BAN63" s="366"/>
      <c r="BAO63" s="366"/>
      <c r="BAP63" s="366"/>
      <c r="BAQ63" s="366"/>
      <c r="BAR63" s="366"/>
      <c r="BAS63" s="366"/>
      <c r="BAT63" s="366"/>
      <c r="BAU63" s="366"/>
      <c r="BAV63" s="366"/>
      <c r="BAW63" s="366"/>
      <c r="BAX63" s="366"/>
      <c r="BAY63" s="366"/>
      <c r="BAZ63" s="366"/>
      <c r="BBA63" s="366"/>
      <c r="BBB63" s="366"/>
      <c r="BBC63" s="366"/>
      <c r="BBD63" s="366"/>
      <c r="BBE63" s="366"/>
      <c r="BBF63" s="366"/>
      <c r="BBG63" s="366"/>
      <c r="BBH63" s="366"/>
      <c r="BBI63" s="366"/>
      <c r="BBJ63" s="366"/>
      <c r="BBK63" s="366"/>
      <c r="BBL63" s="366"/>
      <c r="BBM63" s="366"/>
      <c r="BBN63" s="366"/>
      <c r="BBO63" s="366"/>
      <c r="BBP63" s="366"/>
      <c r="BBQ63" s="366"/>
      <c r="BBR63" s="366"/>
      <c r="BBS63" s="366"/>
      <c r="BBT63" s="366"/>
      <c r="BBU63" s="366"/>
      <c r="BBV63" s="366"/>
      <c r="BBW63" s="366"/>
      <c r="BBX63" s="366"/>
      <c r="BBY63" s="366"/>
      <c r="BBZ63" s="366"/>
      <c r="BCA63" s="366"/>
      <c r="BCB63" s="366"/>
      <c r="BCC63" s="366"/>
      <c r="BCD63" s="366"/>
      <c r="BCE63" s="366"/>
      <c r="BCF63" s="366"/>
      <c r="BCG63" s="366"/>
      <c r="BCH63" s="366"/>
      <c r="BCI63" s="366"/>
      <c r="BCJ63" s="366"/>
      <c r="BCK63" s="366"/>
      <c r="BCL63" s="366"/>
      <c r="BCM63" s="366"/>
      <c r="BCN63" s="366"/>
      <c r="BCO63" s="366"/>
      <c r="BCP63" s="366"/>
      <c r="BCQ63" s="366"/>
      <c r="BCR63" s="366"/>
      <c r="BCS63" s="366"/>
      <c r="BCT63" s="366"/>
      <c r="BCU63" s="366"/>
      <c r="BCV63" s="366"/>
      <c r="BCW63" s="366"/>
      <c r="BCX63" s="366"/>
      <c r="BCY63" s="366"/>
      <c r="BCZ63" s="366"/>
      <c r="BDA63" s="366"/>
      <c r="BDB63" s="366"/>
      <c r="BDC63" s="366"/>
      <c r="BDD63" s="366"/>
      <c r="BDE63" s="366"/>
      <c r="BDF63" s="366"/>
      <c r="BDG63" s="366"/>
      <c r="BDH63" s="366"/>
      <c r="BDI63" s="366"/>
      <c r="BDJ63" s="366"/>
      <c r="BDK63" s="366"/>
      <c r="BDL63" s="366"/>
      <c r="BDM63" s="366"/>
      <c r="BDN63" s="366"/>
      <c r="BDO63" s="366"/>
      <c r="BDP63" s="366"/>
      <c r="BDQ63" s="366"/>
      <c r="BDR63" s="366"/>
      <c r="BDS63" s="366"/>
      <c r="BDT63" s="366"/>
      <c r="BDU63" s="366"/>
      <c r="BDV63" s="366"/>
      <c r="BDW63" s="366"/>
      <c r="BDX63" s="366"/>
      <c r="BDY63" s="366"/>
      <c r="BDZ63" s="366"/>
      <c r="BEA63" s="366"/>
      <c r="BEB63" s="366"/>
      <c r="BEC63" s="366"/>
      <c r="BED63" s="366"/>
      <c r="BEE63" s="366"/>
      <c r="BEF63" s="366"/>
      <c r="BEG63" s="366"/>
      <c r="BEH63" s="366"/>
      <c r="BEI63" s="366"/>
      <c r="BEJ63" s="366"/>
      <c r="BEK63" s="366"/>
      <c r="BEL63" s="366"/>
      <c r="BEM63" s="366"/>
      <c r="BEN63" s="366"/>
      <c r="BEO63" s="366"/>
      <c r="BEP63" s="366"/>
      <c r="BEQ63" s="366"/>
      <c r="BER63" s="366"/>
      <c r="BES63" s="366"/>
      <c r="BET63" s="366"/>
      <c r="BEU63" s="366"/>
      <c r="BEV63" s="366"/>
      <c r="BEW63" s="366"/>
      <c r="BEX63" s="366"/>
      <c r="BEY63" s="366"/>
      <c r="BEZ63" s="366"/>
      <c r="BFA63" s="366"/>
      <c r="BFB63" s="366"/>
      <c r="BFC63" s="366"/>
      <c r="BFD63" s="366"/>
      <c r="BFE63" s="366"/>
      <c r="BFF63" s="366"/>
      <c r="BFG63" s="366"/>
      <c r="BFH63" s="366"/>
      <c r="BFI63" s="366"/>
      <c r="BFJ63" s="366"/>
      <c r="BFK63" s="366"/>
      <c r="BFL63" s="366"/>
      <c r="BFM63" s="366"/>
      <c r="BFN63" s="366"/>
      <c r="BFO63" s="366"/>
      <c r="BFP63" s="366"/>
      <c r="BFQ63" s="366"/>
      <c r="BFR63" s="366"/>
      <c r="BFS63" s="366"/>
      <c r="BFT63" s="366"/>
      <c r="BFU63" s="366"/>
      <c r="BFV63" s="366"/>
      <c r="BFW63" s="366"/>
      <c r="BFX63" s="366"/>
      <c r="BFY63" s="366"/>
      <c r="BFZ63" s="366"/>
      <c r="BGA63" s="366"/>
      <c r="BGB63" s="366"/>
      <c r="BGC63" s="366"/>
      <c r="BGD63" s="366"/>
      <c r="BGE63" s="366"/>
      <c r="BGF63" s="366"/>
      <c r="BGG63" s="366"/>
      <c r="BGH63" s="366"/>
      <c r="BGI63" s="366"/>
      <c r="BGJ63" s="366"/>
      <c r="BGK63" s="366"/>
      <c r="BGL63" s="366"/>
      <c r="BGM63" s="366"/>
      <c r="BGN63" s="366"/>
      <c r="BGO63" s="366"/>
      <c r="BGP63" s="366"/>
      <c r="BGQ63" s="366"/>
      <c r="BGR63" s="366"/>
      <c r="BGS63" s="366"/>
      <c r="BGT63" s="366"/>
      <c r="BGU63" s="366"/>
      <c r="BGV63" s="366"/>
      <c r="BGW63" s="366"/>
      <c r="BGX63" s="366"/>
      <c r="BGY63" s="366"/>
      <c r="BGZ63" s="366"/>
      <c r="BHA63" s="366"/>
      <c r="BHB63" s="366"/>
      <c r="BHC63" s="366"/>
      <c r="BHD63" s="366"/>
      <c r="BHE63" s="366"/>
      <c r="BHF63" s="366"/>
      <c r="BHG63" s="366"/>
      <c r="BHH63" s="366"/>
      <c r="BHI63" s="366"/>
      <c r="BHJ63" s="366"/>
      <c r="BHK63" s="366"/>
      <c r="BHL63" s="366"/>
      <c r="BHM63" s="366"/>
      <c r="BHN63" s="366"/>
      <c r="BHO63" s="366"/>
      <c r="BHP63" s="366"/>
      <c r="BHQ63" s="366"/>
      <c r="BHR63" s="366"/>
      <c r="BHS63" s="366"/>
      <c r="BHT63" s="366"/>
      <c r="BHU63" s="366"/>
      <c r="BHV63" s="366"/>
      <c r="BHW63" s="366"/>
      <c r="BHX63" s="366"/>
      <c r="BHY63" s="366"/>
      <c r="BHZ63" s="366"/>
      <c r="BIA63" s="366"/>
      <c r="BIB63" s="366"/>
      <c r="BIC63" s="366"/>
      <c r="BID63" s="366"/>
      <c r="BIE63" s="366"/>
      <c r="BIF63" s="366"/>
      <c r="BIG63" s="366"/>
      <c r="BIH63" s="366"/>
      <c r="BII63" s="366"/>
      <c r="BIJ63" s="366"/>
      <c r="BIK63" s="366"/>
      <c r="BIL63" s="366"/>
      <c r="BIM63" s="366"/>
      <c r="BIN63" s="366"/>
      <c r="BIO63" s="366"/>
      <c r="BIP63" s="366"/>
      <c r="BIQ63" s="366"/>
      <c r="BIR63" s="366"/>
      <c r="BIS63" s="366"/>
      <c r="BIT63" s="366"/>
      <c r="BIU63" s="366"/>
      <c r="BIV63" s="366"/>
      <c r="BIW63" s="366"/>
      <c r="BIX63" s="366"/>
      <c r="BIY63" s="366"/>
      <c r="BIZ63" s="366"/>
      <c r="BJA63" s="366"/>
      <c r="BJB63" s="366"/>
      <c r="BJC63" s="366"/>
      <c r="BJD63" s="366"/>
      <c r="BJE63" s="366"/>
      <c r="BJF63" s="366"/>
      <c r="BJG63" s="366"/>
      <c r="BJH63" s="366"/>
      <c r="BJI63" s="366"/>
      <c r="BJJ63" s="366"/>
      <c r="BJK63" s="366"/>
      <c r="BJL63" s="366"/>
      <c r="BJM63" s="366"/>
      <c r="BJN63" s="366"/>
      <c r="BJO63" s="366"/>
      <c r="BJP63" s="366"/>
      <c r="BJQ63" s="366"/>
      <c r="BJR63" s="366"/>
      <c r="BJS63" s="366"/>
      <c r="BJT63" s="366"/>
      <c r="BJU63" s="366"/>
      <c r="BJV63" s="366"/>
      <c r="BJW63" s="366"/>
      <c r="BJX63" s="366"/>
      <c r="BJY63" s="366"/>
      <c r="BJZ63" s="366"/>
      <c r="BKA63" s="366"/>
      <c r="BKB63" s="366"/>
      <c r="BKC63" s="366"/>
      <c r="BKD63" s="366"/>
      <c r="BKE63" s="366"/>
      <c r="BKF63" s="366"/>
      <c r="BKG63" s="366"/>
      <c r="BKH63" s="366"/>
      <c r="BKI63" s="366"/>
      <c r="BKJ63" s="366"/>
      <c r="BKK63" s="366"/>
      <c r="BKL63" s="366"/>
      <c r="BKM63" s="366"/>
      <c r="BKN63" s="366"/>
      <c r="BKO63" s="366"/>
      <c r="BKP63" s="366"/>
      <c r="BKQ63" s="366"/>
      <c r="BKR63" s="366"/>
      <c r="BKS63" s="366"/>
      <c r="BKT63" s="366"/>
      <c r="BKU63" s="366"/>
      <c r="BKV63" s="366"/>
      <c r="BKW63" s="366"/>
      <c r="BKX63" s="366"/>
      <c r="BKY63" s="366"/>
      <c r="BKZ63" s="366"/>
      <c r="BLA63" s="366"/>
      <c r="BLB63" s="366"/>
      <c r="BLC63" s="366"/>
      <c r="BLD63" s="366"/>
      <c r="BLE63" s="366"/>
      <c r="BLF63" s="366"/>
      <c r="BLG63" s="366"/>
      <c r="BLH63" s="366"/>
      <c r="BLI63" s="366"/>
      <c r="BLJ63" s="366"/>
      <c r="BLK63" s="366"/>
      <c r="BLL63" s="366"/>
      <c r="BLM63" s="366"/>
      <c r="BLN63" s="366"/>
      <c r="BLO63" s="366"/>
      <c r="BLP63" s="366"/>
      <c r="BLQ63" s="366"/>
      <c r="BLR63" s="366"/>
      <c r="BLS63" s="366"/>
      <c r="BLT63" s="366"/>
      <c r="BLU63" s="366"/>
      <c r="BLV63" s="366"/>
      <c r="BLW63" s="366"/>
      <c r="BLX63" s="366"/>
      <c r="BLY63" s="366"/>
      <c r="BLZ63" s="366"/>
      <c r="BMA63" s="366"/>
      <c r="BMB63" s="366"/>
      <c r="BMC63" s="366"/>
      <c r="BMD63" s="366"/>
      <c r="BME63" s="366"/>
      <c r="BMF63" s="366"/>
      <c r="BMG63" s="366"/>
      <c r="BMH63" s="366"/>
      <c r="BMI63" s="366"/>
      <c r="BMJ63" s="366"/>
      <c r="BMK63" s="366"/>
      <c r="BML63" s="366"/>
      <c r="BMM63" s="366"/>
      <c r="BMN63" s="366"/>
      <c r="BMO63" s="366"/>
      <c r="BMP63" s="366"/>
      <c r="BMQ63" s="366"/>
      <c r="BMR63" s="366"/>
      <c r="BMS63" s="366"/>
      <c r="BMT63" s="366"/>
      <c r="BMU63" s="366"/>
      <c r="BMV63" s="366"/>
      <c r="BMW63" s="366"/>
      <c r="BMX63" s="366"/>
      <c r="BMY63" s="366"/>
      <c r="BMZ63" s="366"/>
      <c r="BNA63" s="366"/>
      <c r="BNB63" s="366"/>
      <c r="BNC63" s="366"/>
      <c r="BND63" s="366"/>
      <c r="BNE63" s="366"/>
      <c r="BNF63" s="366"/>
      <c r="BNG63" s="366"/>
      <c r="BNH63" s="366"/>
      <c r="BNI63" s="366"/>
      <c r="BNJ63" s="366"/>
      <c r="BNK63" s="366"/>
      <c r="BNL63" s="366"/>
      <c r="BNM63" s="366"/>
      <c r="BNN63" s="366"/>
      <c r="BNO63" s="366"/>
      <c r="BNP63" s="366"/>
      <c r="BNQ63" s="366"/>
      <c r="BNR63" s="366"/>
      <c r="BNS63" s="366"/>
      <c r="BNT63" s="366"/>
      <c r="BNU63" s="366"/>
      <c r="BNV63" s="366"/>
      <c r="BNW63" s="366"/>
      <c r="BNX63" s="366"/>
      <c r="BNY63" s="366"/>
      <c r="BNZ63" s="366"/>
      <c r="BOA63" s="366"/>
      <c r="BOB63" s="366"/>
      <c r="BOC63" s="366"/>
      <c r="BOD63" s="366"/>
      <c r="BOE63" s="366"/>
      <c r="BOF63" s="366"/>
      <c r="BOG63" s="366"/>
      <c r="BOH63" s="366"/>
      <c r="BOI63" s="366"/>
      <c r="BOJ63" s="366"/>
      <c r="BOK63" s="366"/>
      <c r="BOL63" s="366"/>
      <c r="BOM63" s="366"/>
      <c r="BON63" s="366"/>
      <c r="BOO63" s="366"/>
      <c r="BOP63" s="366"/>
      <c r="BOQ63" s="366"/>
      <c r="BOR63" s="366"/>
      <c r="BOS63" s="366"/>
      <c r="BOT63" s="366"/>
      <c r="BOU63" s="366"/>
      <c r="BOV63" s="366"/>
      <c r="BOW63" s="366"/>
      <c r="BOX63" s="366"/>
      <c r="BOY63" s="366"/>
      <c r="BOZ63" s="366"/>
      <c r="BPA63" s="366"/>
      <c r="BPB63" s="366"/>
      <c r="BPC63" s="366"/>
      <c r="BPD63" s="366"/>
      <c r="BPE63" s="366"/>
      <c r="BPF63" s="366"/>
      <c r="BPG63" s="366"/>
      <c r="BPH63" s="366"/>
      <c r="BPI63" s="366"/>
      <c r="BPJ63" s="366"/>
      <c r="BPK63" s="366"/>
      <c r="BPL63" s="366"/>
      <c r="BPM63" s="366"/>
      <c r="BPN63" s="366"/>
      <c r="BPO63" s="366"/>
      <c r="BPP63" s="366"/>
      <c r="BPQ63" s="366"/>
      <c r="BPR63" s="366"/>
      <c r="BPS63" s="366"/>
      <c r="BPT63" s="366"/>
      <c r="BPU63" s="366"/>
      <c r="BPV63" s="366"/>
      <c r="BPW63" s="366"/>
      <c r="BPX63" s="366"/>
      <c r="BPY63" s="366"/>
      <c r="BPZ63" s="366"/>
      <c r="BQA63" s="366"/>
      <c r="BQB63" s="366"/>
      <c r="BQC63" s="366"/>
      <c r="BQD63" s="366"/>
      <c r="BQE63" s="366"/>
      <c r="BQF63" s="366"/>
      <c r="BQG63" s="366"/>
      <c r="BQH63" s="366"/>
      <c r="BQI63" s="366"/>
      <c r="BQJ63" s="366"/>
      <c r="BQK63" s="366"/>
      <c r="BQL63" s="366"/>
      <c r="BQM63" s="366"/>
      <c r="BQN63" s="366"/>
      <c r="BQO63" s="366"/>
      <c r="BQP63" s="366"/>
      <c r="BQQ63" s="366"/>
      <c r="BQR63" s="366"/>
      <c r="BQS63" s="366"/>
      <c r="BQT63" s="366"/>
      <c r="BQU63" s="366"/>
      <c r="BQV63" s="366"/>
      <c r="BQW63" s="366"/>
      <c r="BQX63" s="366"/>
      <c r="BQY63" s="366"/>
      <c r="BQZ63" s="366"/>
      <c r="BRA63" s="366"/>
      <c r="BRB63" s="366"/>
      <c r="BRC63" s="366"/>
      <c r="BRD63" s="366"/>
      <c r="BRE63" s="366"/>
      <c r="BRF63" s="366"/>
      <c r="BRG63" s="366"/>
      <c r="BRH63" s="366"/>
      <c r="BRI63" s="366"/>
      <c r="BRJ63" s="366"/>
      <c r="BRK63" s="366"/>
      <c r="BRL63" s="366"/>
      <c r="BRM63" s="366"/>
      <c r="BRN63" s="366"/>
      <c r="BRO63" s="366"/>
      <c r="BRP63" s="366"/>
      <c r="BRQ63" s="366"/>
      <c r="BRR63" s="366"/>
      <c r="BRS63" s="366"/>
      <c r="BRT63" s="366"/>
      <c r="BRU63" s="366"/>
      <c r="BRV63" s="366"/>
      <c r="BRW63" s="366"/>
      <c r="BRX63" s="366"/>
      <c r="BRY63" s="366"/>
      <c r="BRZ63" s="366"/>
      <c r="BSA63" s="366"/>
      <c r="BSB63" s="366"/>
      <c r="BSC63" s="366"/>
      <c r="BSD63" s="366"/>
      <c r="BSE63" s="366"/>
      <c r="BSF63" s="366"/>
      <c r="BSG63" s="366"/>
      <c r="BSH63" s="366"/>
      <c r="BSI63" s="366"/>
      <c r="BSJ63" s="366"/>
      <c r="BSK63" s="366"/>
      <c r="BSL63" s="366"/>
      <c r="BSM63" s="366"/>
      <c r="BSN63" s="366"/>
      <c r="BSO63" s="366"/>
      <c r="BSP63" s="366"/>
      <c r="BSQ63" s="366"/>
      <c r="BSR63" s="366"/>
      <c r="BSS63" s="366"/>
      <c r="BST63" s="366"/>
      <c r="BSU63" s="366"/>
      <c r="BSV63" s="366"/>
      <c r="BSW63" s="366"/>
      <c r="BSX63" s="366"/>
      <c r="BSY63" s="366"/>
      <c r="BSZ63" s="366"/>
      <c r="BTA63" s="366"/>
      <c r="BTB63" s="366"/>
      <c r="BTC63" s="366"/>
      <c r="BTD63" s="366"/>
      <c r="BTE63" s="366"/>
      <c r="BTF63" s="366"/>
      <c r="BTG63" s="366"/>
      <c r="BTH63" s="366"/>
      <c r="BTI63" s="366"/>
      <c r="BTJ63" s="366"/>
      <c r="BTK63" s="366"/>
      <c r="BTL63" s="366"/>
      <c r="BTM63" s="366"/>
      <c r="BTN63" s="366"/>
      <c r="BTO63" s="366"/>
      <c r="BTP63" s="366"/>
      <c r="BTQ63" s="366"/>
      <c r="BTR63" s="366"/>
      <c r="BTS63" s="366"/>
      <c r="BTT63" s="366"/>
      <c r="BTU63" s="366"/>
      <c r="BTV63" s="366"/>
      <c r="BTW63" s="366"/>
      <c r="BTX63" s="366"/>
      <c r="BTY63" s="366"/>
      <c r="BTZ63" s="366"/>
      <c r="BUA63" s="366"/>
      <c r="BUB63" s="366"/>
      <c r="BUC63" s="366"/>
      <c r="BUD63" s="366"/>
      <c r="BUE63" s="366"/>
      <c r="BUF63" s="366"/>
      <c r="BUG63" s="366"/>
      <c r="BUH63" s="366"/>
      <c r="BUI63" s="366"/>
      <c r="BUJ63" s="366"/>
      <c r="BUK63" s="366"/>
      <c r="BUL63" s="366"/>
      <c r="BUM63" s="366"/>
      <c r="BUN63" s="366"/>
      <c r="BUO63" s="366"/>
      <c r="BUP63" s="366"/>
      <c r="BUQ63" s="366"/>
      <c r="BUR63" s="366"/>
      <c r="BUS63" s="366"/>
      <c r="BUT63" s="366"/>
      <c r="BUU63" s="366"/>
      <c r="BUV63" s="366"/>
      <c r="BUW63" s="366"/>
      <c r="BUX63" s="366"/>
      <c r="BUY63" s="366"/>
      <c r="BUZ63" s="366"/>
      <c r="BVA63" s="366"/>
      <c r="BVB63" s="366"/>
      <c r="BVC63" s="366"/>
      <c r="BVD63" s="366"/>
      <c r="BVE63" s="366"/>
      <c r="BVF63" s="366"/>
      <c r="BVG63" s="366"/>
      <c r="BVH63" s="366"/>
      <c r="BVI63" s="366"/>
      <c r="BVJ63" s="366"/>
      <c r="BVK63" s="366"/>
      <c r="BVL63" s="366"/>
      <c r="BVM63" s="366"/>
      <c r="BVN63" s="366"/>
      <c r="BVO63" s="366"/>
      <c r="BVP63" s="366"/>
      <c r="BVQ63" s="366"/>
      <c r="BVR63" s="366"/>
      <c r="BVS63" s="366"/>
      <c r="BVT63" s="366"/>
      <c r="BVU63" s="366"/>
      <c r="BVV63" s="366"/>
      <c r="BVW63" s="366"/>
      <c r="BVX63" s="366"/>
      <c r="BVY63" s="366"/>
      <c r="BVZ63" s="366"/>
      <c r="BWA63" s="366"/>
      <c r="BWB63" s="366"/>
      <c r="BWC63" s="366"/>
      <c r="BWD63" s="366"/>
      <c r="BWE63" s="366"/>
      <c r="BWF63" s="366"/>
      <c r="BWG63" s="366"/>
      <c r="BWH63" s="366"/>
      <c r="BWI63" s="366"/>
      <c r="BWJ63" s="366"/>
      <c r="BWK63" s="366"/>
      <c r="BWL63" s="366"/>
      <c r="BWM63" s="366"/>
      <c r="BWN63" s="366"/>
      <c r="BWO63" s="366"/>
      <c r="BWP63" s="366"/>
      <c r="BWQ63" s="366"/>
      <c r="BWR63" s="366"/>
      <c r="BWS63" s="366"/>
      <c r="BWT63" s="366"/>
      <c r="BWU63" s="366"/>
      <c r="BWV63" s="366"/>
      <c r="BWW63" s="366"/>
      <c r="BWX63" s="366"/>
      <c r="BWY63" s="366"/>
      <c r="BWZ63" s="366"/>
      <c r="BXA63" s="366"/>
      <c r="BXB63" s="366"/>
      <c r="BXC63" s="366"/>
      <c r="BXD63" s="366"/>
      <c r="BXE63" s="366"/>
      <c r="BXF63" s="366"/>
      <c r="BXG63" s="366"/>
      <c r="BXH63" s="366"/>
      <c r="BXI63" s="366"/>
      <c r="BXJ63" s="366"/>
      <c r="BXK63" s="366"/>
      <c r="BXL63" s="366"/>
      <c r="BXM63" s="366"/>
      <c r="BXN63" s="366"/>
      <c r="BXO63" s="366"/>
      <c r="BXP63" s="366"/>
      <c r="BXQ63" s="366"/>
      <c r="BXR63" s="366"/>
      <c r="BXS63" s="366"/>
      <c r="BXT63" s="366"/>
      <c r="BXU63" s="366"/>
      <c r="BXV63" s="366"/>
      <c r="BXW63" s="366"/>
      <c r="BXX63" s="366"/>
      <c r="BXY63" s="366"/>
      <c r="BXZ63" s="366"/>
      <c r="BYA63" s="366"/>
      <c r="BYB63" s="366"/>
      <c r="BYC63" s="366"/>
      <c r="BYD63" s="366"/>
      <c r="BYE63" s="366"/>
      <c r="BYF63" s="366"/>
      <c r="BYG63" s="366"/>
      <c r="BYH63" s="366"/>
      <c r="BYI63" s="366"/>
      <c r="BYJ63" s="366"/>
      <c r="BYK63" s="366"/>
      <c r="BYL63" s="366"/>
      <c r="BYM63" s="366"/>
      <c r="BYN63" s="366"/>
      <c r="BYO63" s="366"/>
      <c r="BYP63" s="366"/>
      <c r="BYQ63" s="366"/>
      <c r="BYR63" s="366"/>
      <c r="BYS63" s="366"/>
      <c r="BYT63" s="366"/>
      <c r="BYU63" s="366"/>
      <c r="BYV63" s="366"/>
      <c r="BYW63" s="366"/>
      <c r="BYX63" s="366"/>
      <c r="BYY63" s="366"/>
      <c r="BYZ63" s="366"/>
      <c r="BZA63" s="366"/>
      <c r="BZB63" s="366"/>
      <c r="BZC63" s="366"/>
      <c r="BZD63" s="366"/>
      <c r="BZE63" s="366"/>
      <c r="BZF63" s="366"/>
      <c r="BZG63" s="366"/>
      <c r="BZH63" s="366"/>
      <c r="BZI63" s="366"/>
      <c r="BZJ63" s="366"/>
      <c r="BZK63" s="366"/>
      <c r="BZL63" s="366"/>
      <c r="BZM63" s="366"/>
      <c r="BZN63" s="366"/>
      <c r="BZO63" s="366"/>
      <c r="BZP63" s="366"/>
      <c r="BZQ63" s="366"/>
      <c r="BZR63" s="366"/>
      <c r="BZS63" s="366"/>
      <c r="BZT63" s="366"/>
      <c r="BZU63" s="366"/>
      <c r="BZV63" s="366"/>
      <c r="BZW63" s="366"/>
      <c r="BZX63" s="366"/>
      <c r="BZY63" s="366"/>
      <c r="BZZ63" s="366"/>
      <c r="CAA63" s="366"/>
      <c r="CAB63" s="366"/>
      <c r="CAC63" s="366"/>
      <c r="CAD63" s="366"/>
      <c r="CAE63" s="366"/>
      <c r="CAF63" s="366"/>
      <c r="CAG63" s="366"/>
      <c r="CAH63" s="366"/>
      <c r="CAI63" s="366"/>
      <c r="CAJ63" s="366"/>
      <c r="CAK63" s="366"/>
      <c r="CAL63" s="366"/>
      <c r="CAM63" s="366"/>
      <c r="CAN63" s="366"/>
      <c r="CAO63" s="366"/>
      <c r="CAP63" s="366"/>
      <c r="CAQ63" s="366"/>
      <c r="CAR63" s="366"/>
      <c r="CAS63" s="366"/>
      <c r="CAT63" s="366"/>
      <c r="CAU63" s="366"/>
      <c r="CAV63" s="366"/>
      <c r="CAW63" s="366"/>
      <c r="CAX63" s="366"/>
      <c r="CAY63" s="366"/>
      <c r="CAZ63" s="366"/>
      <c r="CBA63" s="366"/>
      <c r="CBB63" s="366"/>
      <c r="CBC63" s="366"/>
      <c r="CBD63" s="366"/>
      <c r="CBE63" s="366"/>
      <c r="CBF63" s="366"/>
      <c r="CBG63" s="366"/>
      <c r="CBH63" s="366"/>
      <c r="CBI63" s="366"/>
      <c r="CBJ63" s="366"/>
      <c r="CBK63" s="366"/>
      <c r="CBL63" s="366"/>
      <c r="CBM63" s="366"/>
      <c r="CBN63" s="366"/>
      <c r="CBO63" s="366"/>
      <c r="CBP63" s="366"/>
      <c r="CBQ63" s="366"/>
      <c r="CBR63" s="366"/>
      <c r="CBS63" s="366"/>
      <c r="CBT63" s="366"/>
      <c r="CBU63" s="366"/>
      <c r="CBV63" s="366"/>
      <c r="CBW63" s="366"/>
      <c r="CBX63" s="366"/>
      <c r="CBY63" s="366"/>
      <c r="CBZ63" s="366"/>
      <c r="CCA63" s="366"/>
      <c r="CCB63" s="366"/>
      <c r="CCC63" s="366"/>
      <c r="CCD63" s="366"/>
      <c r="CCE63" s="366"/>
      <c r="CCF63" s="366"/>
      <c r="CCG63" s="366"/>
      <c r="CCH63" s="366"/>
      <c r="CCI63" s="366"/>
      <c r="CCJ63" s="366"/>
      <c r="CCK63" s="366"/>
      <c r="CCL63" s="366"/>
      <c r="CCM63" s="366"/>
      <c r="CCN63" s="366"/>
      <c r="CCO63" s="366"/>
      <c r="CCP63" s="366"/>
      <c r="CCQ63" s="366"/>
      <c r="CCR63" s="366"/>
      <c r="CCS63" s="366"/>
      <c r="CCT63" s="366"/>
      <c r="CCU63" s="366"/>
      <c r="CCV63" s="366"/>
      <c r="CCW63" s="366"/>
      <c r="CCX63" s="366"/>
      <c r="CCY63" s="366"/>
      <c r="CCZ63" s="366"/>
      <c r="CDA63" s="366"/>
      <c r="CDB63" s="366"/>
      <c r="CDC63" s="366"/>
      <c r="CDD63" s="366"/>
      <c r="CDE63" s="366"/>
      <c r="CDF63" s="366"/>
      <c r="CDG63" s="366"/>
      <c r="CDH63" s="366"/>
      <c r="CDI63" s="366"/>
      <c r="CDJ63" s="366"/>
      <c r="CDK63" s="366"/>
      <c r="CDL63" s="366"/>
      <c r="CDM63" s="366"/>
      <c r="CDN63" s="366"/>
      <c r="CDO63" s="366"/>
      <c r="CDP63" s="366"/>
      <c r="CDQ63" s="366"/>
      <c r="CDR63" s="366"/>
      <c r="CDS63" s="366"/>
      <c r="CDT63" s="366"/>
      <c r="CDU63" s="366"/>
      <c r="CDV63" s="366"/>
      <c r="CDW63" s="366"/>
      <c r="CDX63" s="366"/>
      <c r="CDY63" s="366"/>
      <c r="CDZ63" s="366"/>
      <c r="CEA63" s="366"/>
      <c r="CEB63" s="366"/>
      <c r="CEC63" s="366"/>
      <c r="CED63" s="366"/>
      <c r="CEE63" s="366"/>
      <c r="CEF63" s="366"/>
      <c r="CEG63" s="366"/>
      <c r="CEH63" s="366"/>
      <c r="CEI63" s="366"/>
      <c r="CEJ63" s="366"/>
      <c r="CEK63" s="366"/>
      <c r="CEL63" s="366"/>
      <c r="CEM63" s="366"/>
      <c r="CEN63" s="366"/>
      <c r="CEO63" s="366"/>
      <c r="CEP63" s="366"/>
      <c r="CEQ63" s="366"/>
      <c r="CER63" s="366"/>
      <c r="CES63" s="366"/>
      <c r="CET63" s="366"/>
      <c r="CEU63" s="366"/>
      <c r="CEV63" s="366"/>
      <c r="CEW63" s="366"/>
      <c r="CEX63" s="366"/>
      <c r="CEY63" s="366"/>
      <c r="CEZ63" s="366"/>
      <c r="CFA63" s="366"/>
      <c r="CFB63" s="366"/>
      <c r="CFC63" s="366"/>
      <c r="CFD63" s="366"/>
      <c r="CFE63" s="366"/>
      <c r="CFF63" s="366"/>
      <c r="CFG63" s="366"/>
      <c r="CFH63" s="366"/>
      <c r="CFI63" s="366"/>
      <c r="CFJ63" s="366"/>
      <c r="CFK63" s="366"/>
      <c r="CFL63" s="366"/>
      <c r="CFM63" s="366"/>
      <c r="CFN63" s="366"/>
      <c r="CFO63" s="366"/>
      <c r="CFP63" s="366"/>
      <c r="CFQ63" s="366"/>
      <c r="CFR63" s="366"/>
      <c r="CFS63" s="366"/>
      <c r="CFT63" s="366"/>
      <c r="CFU63" s="366"/>
      <c r="CFV63" s="366"/>
      <c r="CFW63" s="366"/>
      <c r="CFX63" s="366"/>
      <c r="CFY63" s="366"/>
      <c r="CFZ63" s="366"/>
    </row>
    <row r="64" spans="1:2210" s="365" customFormat="1" ht="93.6" x14ac:dyDescent="0.3">
      <c r="A64" s="372" t="s">
        <v>1254</v>
      </c>
      <c r="B64" s="379" t="s">
        <v>1255</v>
      </c>
      <c r="C64" s="373" t="s">
        <v>1256</v>
      </c>
      <c r="D64" s="379" t="s">
        <v>1165</v>
      </c>
      <c r="E64" s="373" t="s">
        <v>1257</v>
      </c>
      <c r="F64" s="373" t="s">
        <v>1172</v>
      </c>
      <c r="G64" s="373" t="s">
        <v>1019</v>
      </c>
      <c r="H64" s="373">
        <v>2</v>
      </c>
      <c r="I64" s="373" t="s">
        <v>1012</v>
      </c>
      <c r="J64" s="373">
        <v>30</v>
      </c>
      <c r="K64" s="394"/>
      <c r="L64" s="373" t="s">
        <v>1047</v>
      </c>
      <c r="M64" s="373" t="s">
        <v>1148</v>
      </c>
      <c r="N64" s="373"/>
      <c r="W64" s="392" t="s">
        <v>154</v>
      </c>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6"/>
      <c r="BV64" s="366"/>
      <c r="BW64" s="366"/>
      <c r="BX64" s="366"/>
      <c r="BY64" s="366"/>
      <c r="BZ64" s="366"/>
      <c r="CA64" s="366"/>
      <c r="CB64" s="366"/>
      <c r="CC64" s="366"/>
      <c r="CD64" s="366"/>
      <c r="CE64" s="366"/>
      <c r="CF64" s="366"/>
      <c r="CG64" s="366"/>
      <c r="CH64" s="366"/>
      <c r="CI64" s="366"/>
      <c r="CJ64" s="366"/>
      <c r="CK64" s="366"/>
      <c r="CL64" s="366"/>
      <c r="CM64" s="366"/>
      <c r="CN64" s="366"/>
      <c r="CO64" s="366"/>
      <c r="CP64" s="366"/>
      <c r="CQ64" s="366"/>
      <c r="CR64" s="366"/>
      <c r="CS64" s="366"/>
      <c r="CT64" s="366"/>
      <c r="CU64" s="366"/>
      <c r="CV64" s="366"/>
      <c r="CW64" s="366"/>
      <c r="CX64" s="366"/>
      <c r="CY64" s="366"/>
      <c r="CZ64" s="366"/>
      <c r="DA64" s="366"/>
      <c r="DB64" s="366"/>
      <c r="DC64" s="366"/>
      <c r="DD64" s="366"/>
      <c r="DE64" s="366"/>
      <c r="DF64" s="366"/>
      <c r="DG64" s="366"/>
      <c r="DH64" s="366"/>
      <c r="DI64" s="366"/>
      <c r="DJ64" s="366"/>
      <c r="DK64" s="366"/>
      <c r="DL64" s="366"/>
      <c r="DM64" s="366"/>
      <c r="DN64" s="366"/>
      <c r="DO64" s="366"/>
      <c r="DP64" s="366"/>
      <c r="DQ64" s="366"/>
      <c r="DR64" s="366"/>
      <c r="DS64" s="366"/>
      <c r="DT64" s="366"/>
      <c r="DU64" s="366"/>
      <c r="DV64" s="366"/>
      <c r="DW64" s="366"/>
      <c r="DX64" s="366"/>
      <c r="DY64" s="366"/>
      <c r="DZ64" s="366"/>
      <c r="EA64" s="366"/>
      <c r="EB64" s="366"/>
      <c r="EC64" s="366"/>
      <c r="ED64" s="366"/>
      <c r="EE64" s="366"/>
      <c r="EF64" s="366"/>
      <c r="EG64" s="366"/>
      <c r="EH64" s="366"/>
      <c r="EI64" s="366"/>
      <c r="EJ64" s="366"/>
      <c r="EK64" s="366"/>
      <c r="EL64" s="366"/>
      <c r="EM64" s="366"/>
      <c r="EN64" s="366"/>
      <c r="EO64" s="366"/>
      <c r="EP64" s="366"/>
      <c r="EQ64" s="366"/>
      <c r="ER64" s="366"/>
      <c r="ES64" s="366"/>
      <c r="ET64" s="366"/>
      <c r="EU64" s="366"/>
      <c r="EV64" s="366"/>
      <c r="EW64" s="366"/>
      <c r="EX64" s="366"/>
      <c r="EY64" s="366"/>
      <c r="EZ64" s="366"/>
      <c r="FA64" s="366"/>
      <c r="FB64" s="366"/>
      <c r="FC64" s="366"/>
      <c r="FD64" s="366"/>
      <c r="FE64" s="366"/>
      <c r="FF64" s="366"/>
      <c r="FG64" s="366"/>
      <c r="FH64" s="366"/>
      <c r="FI64" s="366"/>
      <c r="FJ64" s="366"/>
      <c r="FK64" s="366"/>
      <c r="FL64" s="366"/>
      <c r="FM64" s="366"/>
      <c r="FN64" s="366"/>
      <c r="FO64" s="366"/>
      <c r="FP64" s="366"/>
      <c r="FQ64" s="366"/>
      <c r="FR64" s="366"/>
      <c r="FS64" s="366"/>
      <c r="FT64" s="366"/>
      <c r="FU64" s="366"/>
      <c r="FV64" s="366"/>
      <c r="FW64" s="366"/>
      <c r="FX64" s="366"/>
      <c r="FY64" s="366"/>
      <c r="FZ64" s="366"/>
      <c r="GA64" s="366"/>
      <c r="GB64" s="366"/>
      <c r="GC64" s="366"/>
      <c r="GD64" s="366"/>
      <c r="GE64" s="366"/>
      <c r="GF64" s="366"/>
      <c r="GG64" s="366"/>
      <c r="GH64" s="366"/>
      <c r="GI64" s="366"/>
      <c r="GJ64" s="366"/>
      <c r="GK64" s="366"/>
      <c r="GL64" s="366"/>
      <c r="GM64" s="366"/>
      <c r="GN64" s="366"/>
      <c r="GO64" s="366"/>
      <c r="GP64" s="366"/>
      <c r="GQ64" s="366"/>
      <c r="GR64" s="366"/>
      <c r="GS64" s="366"/>
      <c r="GT64" s="366"/>
      <c r="GU64" s="366"/>
      <c r="GV64" s="366"/>
      <c r="GW64" s="366"/>
      <c r="GX64" s="366"/>
      <c r="GY64" s="366"/>
      <c r="GZ64" s="366"/>
      <c r="HA64" s="366"/>
      <c r="HB64" s="366"/>
      <c r="HC64" s="366"/>
      <c r="HD64" s="366"/>
      <c r="HE64" s="366"/>
      <c r="HF64" s="366"/>
      <c r="HG64" s="366"/>
      <c r="HH64" s="366"/>
      <c r="HI64" s="366"/>
      <c r="HJ64" s="366"/>
      <c r="HK64" s="366"/>
      <c r="HL64" s="366"/>
      <c r="HM64" s="366"/>
      <c r="HN64" s="366"/>
      <c r="HO64" s="366"/>
      <c r="HP64" s="366"/>
      <c r="HQ64" s="366"/>
      <c r="HR64" s="366"/>
      <c r="HS64" s="366"/>
      <c r="HT64" s="366"/>
      <c r="HU64" s="366"/>
      <c r="HV64" s="366"/>
      <c r="HW64" s="366"/>
      <c r="HX64" s="366"/>
      <c r="HY64" s="366"/>
      <c r="HZ64" s="366"/>
      <c r="IA64" s="366"/>
      <c r="IB64" s="366"/>
      <c r="IC64" s="366"/>
      <c r="ID64" s="366"/>
      <c r="IE64" s="366"/>
      <c r="IF64" s="366"/>
      <c r="IG64" s="366"/>
      <c r="IH64" s="366"/>
      <c r="II64" s="366"/>
      <c r="IJ64" s="366"/>
      <c r="IK64" s="366"/>
      <c r="IL64" s="366"/>
      <c r="IM64" s="366"/>
      <c r="IN64" s="366"/>
      <c r="IO64" s="366"/>
      <c r="IP64" s="366"/>
      <c r="IQ64" s="366"/>
      <c r="IR64" s="366"/>
      <c r="IS64" s="366"/>
      <c r="IT64" s="366"/>
      <c r="IU64" s="366"/>
      <c r="IV64" s="366"/>
      <c r="IW64" s="366"/>
      <c r="IX64" s="366"/>
      <c r="IY64" s="366"/>
      <c r="IZ64" s="366"/>
      <c r="JA64" s="366"/>
      <c r="JB64" s="366"/>
      <c r="JC64" s="366"/>
      <c r="JD64" s="366"/>
      <c r="JE64" s="366"/>
      <c r="JF64" s="366"/>
      <c r="JG64" s="366"/>
      <c r="JH64" s="366"/>
      <c r="JI64" s="366"/>
      <c r="JJ64" s="366"/>
      <c r="JK64" s="366"/>
      <c r="JL64" s="366"/>
      <c r="JM64" s="366"/>
      <c r="JN64" s="366"/>
      <c r="JO64" s="366"/>
      <c r="JP64" s="366"/>
      <c r="JQ64" s="366"/>
      <c r="JR64" s="366"/>
      <c r="JS64" s="366"/>
      <c r="JT64" s="366"/>
      <c r="JU64" s="366"/>
      <c r="JV64" s="366"/>
      <c r="JW64" s="366"/>
      <c r="JX64" s="366"/>
      <c r="JY64" s="366"/>
      <c r="JZ64" s="366"/>
      <c r="KA64" s="366"/>
      <c r="KB64" s="366"/>
      <c r="KC64" s="366"/>
      <c r="KD64" s="366"/>
      <c r="KE64" s="366"/>
      <c r="KF64" s="366"/>
      <c r="KG64" s="366"/>
      <c r="KH64" s="366"/>
      <c r="KI64" s="366"/>
      <c r="KJ64" s="366"/>
      <c r="KK64" s="366"/>
      <c r="KL64" s="366"/>
      <c r="KM64" s="366"/>
      <c r="KN64" s="366"/>
      <c r="KO64" s="366"/>
      <c r="KP64" s="366"/>
      <c r="KQ64" s="366"/>
      <c r="KR64" s="366"/>
      <c r="KS64" s="366"/>
      <c r="KT64" s="366"/>
      <c r="KU64" s="366"/>
      <c r="KV64" s="366"/>
      <c r="KW64" s="366"/>
      <c r="KX64" s="366"/>
      <c r="KY64" s="366"/>
      <c r="KZ64" s="366"/>
      <c r="LA64" s="366"/>
      <c r="LB64" s="366"/>
      <c r="LC64" s="366"/>
      <c r="LD64" s="366"/>
      <c r="LE64" s="366"/>
      <c r="LF64" s="366"/>
      <c r="LG64" s="366"/>
      <c r="LH64" s="366"/>
      <c r="LI64" s="366"/>
      <c r="LJ64" s="366"/>
      <c r="LK64" s="366"/>
      <c r="LL64" s="366"/>
      <c r="LM64" s="366"/>
      <c r="LN64" s="366"/>
      <c r="LO64" s="366"/>
      <c r="LP64" s="366"/>
      <c r="LQ64" s="366"/>
      <c r="LR64" s="366"/>
      <c r="LS64" s="366"/>
      <c r="LT64" s="366"/>
      <c r="LU64" s="366"/>
      <c r="LV64" s="366"/>
      <c r="LW64" s="366"/>
      <c r="LX64" s="366"/>
      <c r="LY64" s="366"/>
      <c r="LZ64" s="366"/>
      <c r="MA64" s="366"/>
      <c r="MB64" s="366"/>
      <c r="MC64" s="366"/>
      <c r="MD64" s="366"/>
      <c r="ME64" s="366"/>
      <c r="MF64" s="366"/>
      <c r="MG64" s="366"/>
      <c r="MH64" s="366"/>
      <c r="MI64" s="366"/>
      <c r="MJ64" s="366"/>
      <c r="MK64" s="366"/>
      <c r="ML64" s="366"/>
      <c r="MM64" s="366"/>
      <c r="MN64" s="366"/>
      <c r="MO64" s="366"/>
      <c r="MP64" s="366"/>
      <c r="MQ64" s="366"/>
      <c r="MR64" s="366"/>
      <c r="MS64" s="366"/>
      <c r="MT64" s="366"/>
      <c r="MU64" s="366"/>
      <c r="MV64" s="366"/>
      <c r="MW64" s="366"/>
      <c r="MX64" s="366"/>
      <c r="MY64" s="366"/>
      <c r="MZ64" s="366"/>
      <c r="NA64" s="366"/>
      <c r="NB64" s="366"/>
      <c r="NC64" s="366"/>
      <c r="ND64" s="366"/>
      <c r="NE64" s="366"/>
      <c r="NF64" s="366"/>
      <c r="NG64" s="366"/>
      <c r="NH64" s="366"/>
      <c r="NI64" s="366"/>
      <c r="NJ64" s="366"/>
      <c r="NK64" s="366"/>
      <c r="NL64" s="366"/>
      <c r="NM64" s="366"/>
      <c r="NN64" s="366"/>
      <c r="NO64" s="366"/>
      <c r="NP64" s="366"/>
      <c r="NQ64" s="366"/>
      <c r="NR64" s="366"/>
      <c r="NS64" s="366"/>
      <c r="NT64" s="366"/>
      <c r="NU64" s="366"/>
      <c r="NV64" s="366"/>
      <c r="NW64" s="366"/>
      <c r="NX64" s="366"/>
      <c r="NY64" s="366"/>
      <c r="NZ64" s="366"/>
      <c r="OA64" s="366"/>
      <c r="OB64" s="366"/>
      <c r="OC64" s="366"/>
      <c r="OD64" s="366"/>
      <c r="OE64" s="366"/>
      <c r="OF64" s="366"/>
      <c r="OG64" s="366"/>
      <c r="OH64" s="366"/>
      <c r="OI64" s="366"/>
      <c r="OJ64" s="366"/>
      <c r="OK64" s="366"/>
      <c r="OL64" s="366"/>
      <c r="OM64" s="366"/>
      <c r="ON64" s="366"/>
      <c r="OO64" s="366"/>
      <c r="OP64" s="366"/>
      <c r="OQ64" s="366"/>
      <c r="OR64" s="366"/>
      <c r="OS64" s="366"/>
      <c r="OT64" s="366"/>
      <c r="OU64" s="366"/>
      <c r="OV64" s="366"/>
      <c r="OW64" s="366"/>
      <c r="OX64" s="366"/>
      <c r="OY64" s="366"/>
      <c r="OZ64" s="366"/>
      <c r="PA64" s="366"/>
      <c r="PB64" s="366"/>
      <c r="PC64" s="366"/>
      <c r="PD64" s="366"/>
      <c r="PE64" s="366"/>
      <c r="PF64" s="366"/>
      <c r="PG64" s="366"/>
      <c r="PH64" s="366"/>
      <c r="PI64" s="366"/>
      <c r="PJ64" s="366"/>
      <c r="PK64" s="366"/>
      <c r="PL64" s="366"/>
      <c r="PM64" s="366"/>
      <c r="PN64" s="366"/>
      <c r="PO64" s="366"/>
      <c r="PP64" s="366"/>
      <c r="PQ64" s="366"/>
      <c r="PR64" s="366"/>
      <c r="PS64" s="366"/>
      <c r="PT64" s="366"/>
      <c r="PU64" s="366"/>
      <c r="PV64" s="366"/>
      <c r="PW64" s="366"/>
      <c r="PX64" s="366"/>
      <c r="PY64" s="366"/>
      <c r="PZ64" s="366"/>
      <c r="QA64" s="366"/>
      <c r="QB64" s="366"/>
      <c r="QC64" s="366"/>
      <c r="QD64" s="366"/>
      <c r="QE64" s="366"/>
      <c r="QF64" s="366"/>
      <c r="QG64" s="366"/>
      <c r="QH64" s="366"/>
      <c r="QI64" s="366"/>
      <c r="QJ64" s="366"/>
      <c r="QK64" s="366"/>
      <c r="QL64" s="366"/>
      <c r="QM64" s="366"/>
      <c r="QN64" s="366"/>
      <c r="QO64" s="366"/>
      <c r="QP64" s="366"/>
      <c r="QQ64" s="366"/>
      <c r="QR64" s="366"/>
      <c r="QS64" s="366"/>
      <c r="QT64" s="366"/>
      <c r="QU64" s="366"/>
      <c r="QV64" s="366"/>
      <c r="QW64" s="366"/>
      <c r="QX64" s="366"/>
      <c r="QY64" s="366"/>
      <c r="QZ64" s="366"/>
      <c r="RA64" s="366"/>
      <c r="RB64" s="366"/>
      <c r="RC64" s="366"/>
      <c r="RD64" s="366"/>
      <c r="RE64" s="366"/>
      <c r="RF64" s="366"/>
      <c r="RG64" s="366"/>
      <c r="RH64" s="366"/>
      <c r="RI64" s="366"/>
      <c r="RJ64" s="366"/>
      <c r="RK64" s="366"/>
      <c r="RL64" s="366"/>
      <c r="RM64" s="366"/>
      <c r="RN64" s="366"/>
      <c r="RO64" s="366"/>
      <c r="RP64" s="366"/>
      <c r="RQ64" s="366"/>
      <c r="RR64" s="366"/>
      <c r="RS64" s="366"/>
      <c r="RT64" s="366"/>
      <c r="RU64" s="366"/>
      <c r="RV64" s="366"/>
      <c r="RW64" s="366"/>
      <c r="RX64" s="366"/>
      <c r="RY64" s="366"/>
      <c r="RZ64" s="366"/>
      <c r="SA64" s="366"/>
      <c r="SB64" s="366"/>
      <c r="SC64" s="366"/>
      <c r="SD64" s="366"/>
      <c r="SE64" s="366"/>
      <c r="SF64" s="366"/>
      <c r="SG64" s="366"/>
      <c r="SH64" s="366"/>
      <c r="SI64" s="366"/>
      <c r="SJ64" s="366"/>
      <c r="SK64" s="366"/>
      <c r="SL64" s="366"/>
      <c r="SM64" s="366"/>
      <c r="SN64" s="366"/>
      <c r="SO64" s="366"/>
      <c r="SP64" s="366"/>
      <c r="SQ64" s="366"/>
      <c r="SR64" s="366"/>
      <c r="SS64" s="366"/>
      <c r="ST64" s="366"/>
      <c r="SU64" s="366"/>
      <c r="SV64" s="366"/>
      <c r="SW64" s="366"/>
      <c r="SX64" s="366"/>
      <c r="SY64" s="366"/>
      <c r="SZ64" s="366"/>
      <c r="TA64" s="366"/>
      <c r="TB64" s="366"/>
      <c r="TC64" s="366"/>
      <c r="TD64" s="366"/>
      <c r="TE64" s="366"/>
      <c r="TF64" s="366"/>
      <c r="TG64" s="366"/>
      <c r="TH64" s="366"/>
      <c r="TI64" s="366"/>
      <c r="TJ64" s="366"/>
      <c r="TK64" s="366"/>
      <c r="TL64" s="366"/>
      <c r="TM64" s="366"/>
      <c r="TN64" s="366"/>
      <c r="TO64" s="366"/>
      <c r="TP64" s="366"/>
      <c r="TQ64" s="366"/>
      <c r="TR64" s="366"/>
      <c r="TS64" s="366"/>
      <c r="TT64" s="366"/>
      <c r="TU64" s="366"/>
      <c r="TV64" s="366"/>
      <c r="TW64" s="366"/>
      <c r="TX64" s="366"/>
      <c r="TY64" s="366"/>
      <c r="TZ64" s="366"/>
      <c r="UA64" s="366"/>
      <c r="UB64" s="366"/>
      <c r="UC64" s="366"/>
      <c r="UD64" s="366"/>
      <c r="UE64" s="366"/>
      <c r="UF64" s="366"/>
      <c r="UG64" s="366"/>
      <c r="UH64" s="366"/>
      <c r="UI64" s="366"/>
      <c r="UJ64" s="366"/>
      <c r="UK64" s="366"/>
      <c r="UL64" s="366"/>
      <c r="UM64" s="366"/>
      <c r="UN64" s="366"/>
      <c r="UO64" s="366"/>
      <c r="UP64" s="366"/>
      <c r="UQ64" s="366"/>
      <c r="UR64" s="366"/>
      <c r="US64" s="366"/>
      <c r="UT64" s="366"/>
      <c r="UU64" s="366"/>
      <c r="UV64" s="366"/>
      <c r="UW64" s="366"/>
      <c r="UX64" s="366"/>
      <c r="UY64" s="366"/>
      <c r="UZ64" s="366"/>
      <c r="VA64" s="366"/>
      <c r="VB64" s="366"/>
      <c r="VC64" s="366"/>
      <c r="VD64" s="366"/>
      <c r="VE64" s="366"/>
      <c r="VF64" s="366"/>
      <c r="VG64" s="366"/>
      <c r="VH64" s="366"/>
      <c r="VI64" s="366"/>
      <c r="VJ64" s="366"/>
      <c r="VK64" s="366"/>
      <c r="VL64" s="366"/>
      <c r="VM64" s="366"/>
      <c r="VN64" s="366"/>
      <c r="VO64" s="366"/>
      <c r="VP64" s="366"/>
      <c r="VQ64" s="366"/>
      <c r="VR64" s="366"/>
      <c r="VS64" s="366"/>
      <c r="VT64" s="366"/>
      <c r="VU64" s="366"/>
      <c r="VV64" s="366"/>
      <c r="VW64" s="366"/>
      <c r="VX64" s="366"/>
      <c r="VY64" s="366"/>
      <c r="VZ64" s="366"/>
      <c r="WA64" s="366"/>
      <c r="WB64" s="366"/>
      <c r="WC64" s="366"/>
      <c r="WD64" s="366"/>
      <c r="WE64" s="366"/>
      <c r="WF64" s="366"/>
      <c r="WG64" s="366"/>
      <c r="WH64" s="366"/>
      <c r="WI64" s="366"/>
      <c r="WJ64" s="366"/>
      <c r="WK64" s="366"/>
      <c r="WL64" s="366"/>
      <c r="WM64" s="366"/>
      <c r="WN64" s="366"/>
      <c r="WO64" s="366"/>
      <c r="WP64" s="366"/>
      <c r="WQ64" s="366"/>
      <c r="WR64" s="366"/>
      <c r="WS64" s="366"/>
      <c r="WT64" s="366"/>
      <c r="WU64" s="366"/>
      <c r="WV64" s="366"/>
      <c r="WW64" s="366"/>
      <c r="WX64" s="366"/>
      <c r="WY64" s="366"/>
      <c r="WZ64" s="366"/>
      <c r="XA64" s="366"/>
      <c r="XB64" s="366"/>
      <c r="XC64" s="366"/>
      <c r="XD64" s="366"/>
      <c r="XE64" s="366"/>
      <c r="XF64" s="366"/>
      <c r="XG64" s="366"/>
      <c r="XH64" s="366"/>
      <c r="XI64" s="366"/>
      <c r="XJ64" s="366"/>
      <c r="XK64" s="366"/>
      <c r="XL64" s="366"/>
      <c r="XM64" s="366"/>
      <c r="XN64" s="366"/>
      <c r="XO64" s="366"/>
      <c r="XP64" s="366"/>
      <c r="XQ64" s="366"/>
      <c r="XR64" s="366"/>
      <c r="XS64" s="366"/>
      <c r="XT64" s="366"/>
      <c r="XU64" s="366"/>
      <c r="XV64" s="366"/>
      <c r="XW64" s="366"/>
      <c r="XX64" s="366"/>
      <c r="XY64" s="366"/>
      <c r="XZ64" s="366"/>
      <c r="YA64" s="366"/>
      <c r="YB64" s="366"/>
      <c r="YC64" s="366"/>
      <c r="YD64" s="366"/>
      <c r="YE64" s="366"/>
      <c r="YF64" s="366"/>
      <c r="YG64" s="366"/>
      <c r="YH64" s="366"/>
      <c r="YI64" s="366"/>
      <c r="YJ64" s="366"/>
      <c r="YK64" s="366"/>
      <c r="YL64" s="366"/>
      <c r="YM64" s="366"/>
      <c r="YN64" s="366"/>
      <c r="YO64" s="366"/>
      <c r="YP64" s="366"/>
      <c r="YQ64" s="366"/>
      <c r="YR64" s="366"/>
      <c r="YS64" s="366"/>
      <c r="YT64" s="366"/>
      <c r="YU64" s="366"/>
      <c r="YV64" s="366"/>
      <c r="YW64" s="366"/>
      <c r="YX64" s="366"/>
      <c r="YY64" s="366"/>
      <c r="YZ64" s="366"/>
      <c r="ZA64" s="366"/>
      <c r="ZB64" s="366"/>
      <c r="ZC64" s="366"/>
      <c r="ZD64" s="366"/>
      <c r="ZE64" s="366"/>
      <c r="ZF64" s="366"/>
      <c r="ZG64" s="366"/>
      <c r="ZH64" s="366"/>
      <c r="ZI64" s="366"/>
      <c r="ZJ64" s="366"/>
      <c r="ZK64" s="366"/>
      <c r="ZL64" s="366"/>
      <c r="ZM64" s="366"/>
      <c r="ZN64" s="366"/>
      <c r="ZO64" s="366"/>
      <c r="ZP64" s="366"/>
      <c r="ZQ64" s="366"/>
      <c r="ZR64" s="366"/>
      <c r="ZS64" s="366"/>
      <c r="ZT64" s="366"/>
      <c r="ZU64" s="366"/>
      <c r="ZV64" s="366"/>
      <c r="ZW64" s="366"/>
      <c r="ZX64" s="366"/>
      <c r="ZY64" s="366"/>
      <c r="ZZ64" s="366"/>
      <c r="AAA64" s="366"/>
      <c r="AAB64" s="366"/>
      <c r="AAC64" s="366"/>
      <c r="AAD64" s="366"/>
      <c r="AAE64" s="366"/>
      <c r="AAF64" s="366"/>
      <c r="AAG64" s="366"/>
      <c r="AAH64" s="366"/>
      <c r="AAI64" s="366"/>
      <c r="AAJ64" s="366"/>
      <c r="AAK64" s="366"/>
      <c r="AAL64" s="366"/>
      <c r="AAM64" s="366"/>
      <c r="AAN64" s="366"/>
      <c r="AAO64" s="366"/>
      <c r="AAP64" s="366"/>
      <c r="AAQ64" s="366"/>
      <c r="AAR64" s="366"/>
      <c r="AAS64" s="366"/>
      <c r="AAT64" s="366"/>
      <c r="AAU64" s="366"/>
      <c r="AAV64" s="366"/>
      <c r="AAW64" s="366"/>
      <c r="AAX64" s="366"/>
      <c r="AAY64" s="366"/>
      <c r="AAZ64" s="366"/>
      <c r="ABA64" s="366"/>
      <c r="ABB64" s="366"/>
      <c r="ABC64" s="366"/>
      <c r="ABD64" s="366"/>
      <c r="ABE64" s="366"/>
      <c r="ABF64" s="366"/>
      <c r="ABG64" s="366"/>
      <c r="ABH64" s="366"/>
      <c r="ABI64" s="366"/>
      <c r="ABJ64" s="366"/>
      <c r="ABK64" s="366"/>
      <c r="ABL64" s="366"/>
      <c r="ABM64" s="366"/>
      <c r="ABN64" s="366"/>
      <c r="ABO64" s="366"/>
      <c r="ABP64" s="366"/>
      <c r="ABQ64" s="366"/>
      <c r="ABR64" s="366"/>
      <c r="ABS64" s="366"/>
      <c r="ABT64" s="366"/>
      <c r="ABU64" s="366"/>
      <c r="ABV64" s="366"/>
      <c r="ABW64" s="366"/>
      <c r="ABX64" s="366"/>
      <c r="ABY64" s="366"/>
      <c r="ABZ64" s="366"/>
      <c r="ACA64" s="366"/>
      <c r="ACB64" s="366"/>
      <c r="ACC64" s="366"/>
      <c r="ACD64" s="366"/>
      <c r="ACE64" s="366"/>
      <c r="ACF64" s="366"/>
      <c r="ACG64" s="366"/>
      <c r="ACH64" s="366"/>
      <c r="ACI64" s="366"/>
      <c r="ACJ64" s="366"/>
      <c r="ACK64" s="366"/>
      <c r="ACL64" s="366"/>
      <c r="ACM64" s="366"/>
      <c r="ACN64" s="366"/>
      <c r="ACO64" s="366"/>
      <c r="ACP64" s="366"/>
      <c r="ACQ64" s="366"/>
      <c r="ACR64" s="366"/>
      <c r="ACS64" s="366"/>
      <c r="ACT64" s="366"/>
      <c r="ACU64" s="366"/>
      <c r="ACV64" s="366"/>
      <c r="ACW64" s="366"/>
      <c r="ACX64" s="366"/>
      <c r="ACY64" s="366"/>
      <c r="ACZ64" s="366"/>
      <c r="ADA64" s="366"/>
      <c r="ADB64" s="366"/>
      <c r="ADC64" s="366"/>
      <c r="ADD64" s="366"/>
      <c r="ADE64" s="366"/>
      <c r="ADF64" s="366"/>
      <c r="ADG64" s="366"/>
      <c r="ADH64" s="366"/>
      <c r="ADI64" s="366"/>
      <c r="ADJ64" s="366"/>
      <c r="ADK64" s="366"/>
      <c r="ADL64" s="366"/>
      <c r="ADM64" s="366"/>
      <c r="ADN64" s="366"/>
      <c r="ADO64" s="366"/>
      <c r="ADP64" s="366"/>
      <c r="ADQ64" s="366"/>
      <c r="ADR64" s="366"/>
      <c r="ADS64" s="366"/>
      <c r="ADT64" s="366"/>
      <c r="ADU64" s="366"/>
      <c r="ADV64" s="366"/>
      <c r="ADW64" s="366"/>
      <c r="ADX64" s="366"/>
      <c r="ADY64" s="366"/>
      <c r="ADZ64" s="366"/>
      <c r="AEA64" s="366"/>
      <c r="AEB64" s="366"/>
      <c r="AEC64" s="366"/>
      <c r="AED64" s="366"/>
      <c r="AEE64" s="366"/>
      <c r="AEF64" s="366"/>
      <c r="AEG64" s="366"/>
      <c r="AEH64" s="366"/>
      <c r="AEI64" s="366"/>
      <c r="AEJ64" s="366"/>
      <c r="AEK64" s="366"/>
      <c r="AEL64" s="366"/>
      <c r="AEM64" s="366"/>
      <c r="AEN64" s="366"/>
      <c r="AEO64" s="366"/>
      <c r="AEP64" s="366"/>
      <c r="AEQ64" s="366"/>
      <c r="AER64" s="366"/>
      <c r="AES64" s="366"/>
      <c r="AET64" s="366"/>
      <c r="AEU64" s="366"/>
      <c r="AEV64" s="366"/>
      <c r="AEW64" s="366"/>
      <c r="AEX64" s="366"/>
      <c r="AEY64" s="366"/>
      <c r="AEZ64" s="366"/>
      <c r="AFA64" s="366"/>
      <c r="AFB64" s="366"/>
      <c r="AFC64" s="366"/>
      <c r="AFD64" s="366"/>
      <c r="AFE64" s="366"/>
      <c r="AFF64" s="366"/>
      <c r="AFG64" s="366"/>
      <c r="AFH64" s="366"/>
      <c r="AFI64" s="366"/>
      <c r="AFJ64" s="366"/>
      <c r="AFK64" s="366"/>
      <c r="AFL64" s="366"/>
      <c r="AFM64" s="366"/>
      <c r="AFN64" s="366"/>
      <c r="AFO64" s="366"/>
      <c r="AFP64" s="366"/>
      <c r="AFQ64" s="366"/>
      <c r="AFR64" s="366"/>
      <c r="AFS64" s="366"/>
      <c r="AFT64" s="366"/>
      <c r="AFU64" s="366"/>
      <c r="AFV64" s="366"/>
      <c r="AFW64" s="366"/>
      <c r="AFX64" s="366"/>
      <c r="AFY64" s="366"/>
      <c r="AFZ64" s="366"/>
      <c r="AGA64" s="366"/>
      <c r="AGB64" s="366"/>
      <c r="AGC64" s="366"/>
      <c r="AGD64" s="366"/>
      <c r="AGE64" s="366"/>
      <c r="AGF64" s="366"/>
      <c r="AGG64" s="366"/>
      <c r="AGH64" s="366"/>
      <c r="AGI64" s="366"/>
      <c r="AGJ64" s="366"/>
      <c r="AGK64" s="366"/>
      <c r="AGL64" s="366"/>
      <c r="AGM64" s="366"/>
      <c r="AGN64" s="366"/>
      <c r="AGO64" s="366"/>
      <c r="AGP64" s="366"/>
      <c r="AGQ64" s="366"/>
      <c r="AGR64" s="366"/>
      <c r="AGS64" s="366"/>
      <c r="AGT64" s="366"/>
      <c r="AGU64" s="366"/>
      <c r="AGV64" s="366"/>
      <c r="AGW64" s="366"/>
      <c r="AGX64" s="366"/>
      <c r="AGY64" s="366"/>
      <c r="AGZ64" s="366"/>
      <c r="AHA64" s="366"/>
      <c r="AHB64" s="366"/>
      <c r="AHC64" s="366"/>
      <c r="AHD64" s="366"/>
      <c r="AHE64" s="366"/>
      <c r="AHF64" s="366"/>
      <c r="AHG64" s="366"/>
      <c r="AHH64" s="366"/>
      <c r="AHI64" s="366"/>
      <c r="AHJ64" s="366"/>
      <c r="AHK64" s="366"/>
      <c r="AHL64" s="366"/>
      <c r="AHM64" s="366"/>
      <c r="AHN64" s="366"/>
      <c r="AHO64" s="366"/>
      <c r="AHP64" s="366"/>
      <c r="AHQ64" s="366"/>
      <c r="AHR64" s="366"/>
      <c r="AHS64" s="366"/>
      <c r="AHT64" s="366"/>
      <c r="AHU64" s="366"/>
      <c r="AHV64" s="366"/>
      <c r="AHW64" s="366"/>
      <c r="AHX64" s="366"/>
      <c r="AHY64" s="366"/>
      <c r="AHZ64" s="366"/>
      <c r="AIA64" s="366"/>
      <c r="AIB64" s="366"/>
      <c r="AIC64" s="366"/>
      <c r="AID64" s="366"/>
      <c r="AIE64" s="366"/>
      <c r="AIF64" s="366"/>
      <c r="AIG64" s="366"/>
      <c r="AIH64" s="366"/>
      <c r="AII64" s="366"/>
      <c r="AIJ64" s="366"/>
      <c r="AIK64" s="366"/>
      <c r="AIL64" s="366"/>
      <c r="AIM64" s="366"/>
      <c r="AIN64" s="366"/>
      <c r="AIO64" s="366"/>
      <c r="AIP64" s="366"/>
      <c r="AIQ64" s="366"/>
      <c r="AIR64" s="366"/>
      <c r="AIS64" s="366"/>
      <c r="AIT64" s="366"/>
      <c r="AIU64" s="366"/>
      <c r="AIV64" s="366"/>
      <c r="AIW64" s="366"/>
      <c r="AIX64" s="366"/>
      <c r="AIY64" s="366"/>
      <c r="AIZ64" s="366"/>
      <c r="AJA64" s="366"/>
      <c r="AJB64" s="366"/>
      <c r="AJC64" s="366"/>
      <c r="AJD64" s="366"/>
      <c r="AJE64" s="366"/>
      <c r="AJF64" s="366"/>
      <c r="AJG64" s="366"/>
      <c r="AJH64" s="366"/>
      <c r="AJI64" s="366"/>
      <c r="AJJ64" s="366"/>
      <c r="AJK64" s="366"/>
      <c r="AJL64" s="366"/>
      <c r="AJM64" s="366"/>
      <c r="AJN64" s="366"/>
      <c r="AJO64" s="366"/>
      <c r="AJP64" s="366"/>
      <c r="AJQ64" s="366"/>
      <c r="AJR64" s="366"/>
      <c r="AJS64" s="366"/>
      <c r="AJT64" s="366"/>
      <c r="AJU64" s="366"/>
      <c r="AJV64" s="366"/>
      <c r="AJW64" s="366"/>
      <c r="AJX64" s="366"/>
      <c r="AJY64" s="366"/>
      <c r="AJZ64" s="366"/>
      <c r="AKA64" s="366"/>
      <c r="AKB64" s="366"/>
      <c r="AKC64" s="366"/>
      <c r="AKD64" s="366"/>
      <c r="AKE64" s="366"/>
      <c r="AKF64" s="366"/>
      <c r="AKG64" s="366"/>
      <c r="AKH64" s="366"/>
      <c r="AKI64" s="366"/>
      <c r="AKJ64" s="366"/>
      <c r="AKK64" s="366"/>
      <c r="AKL64" s="366"/>
      <c r="AKM64" s="366"/>
      <c r="AKN64" s="366"/>
      <c r="AKO64" s="366"/>
      <c r="AKP64" s="366"/>
      <c r="AKQ64" s="366"/>
      <c r="AKR64" s="366"/>
      <c r="AKS64" s="366"/>
      <c r="AKT64" s="366"/>
      <c r="AKU64" s="366"/>
      <c r="AKV64" s="366"/>
      <c r="AKW64" s="366"/>
      <c r="AKX64" s="366"/>
      <c r="AKY64" s="366"/>
      <c r="AKZ64" s="366"/>
      <c r="ALA64" s="366"/>
      <c r="ALB64" s="366"/>
      <c r="ALC64" s="366"/>
      <c r="ALD64" s="366"/>
      <c r="ALE64" s="366"/>
      <c r="ALF64" s="366"/>
      <c r="ALG64" s="366"/>
      <c r="ALH64" s="366"/>
      <c r="ALI64" s="366"/>
      <c r="ALJ64" s="366"/>
      <c r="ALK64" s="366"/>
      <c r="ALL64" s="366"/>
      <c r="ALM64" s="366"/>
      <c r="ALN64" s="366"/>
      <c r="ALO64" s="366"/>
      <c r="ALP64" s="366"/>
      <c r="ALQ64" s="366"/>
      <c r="ALR64" s="366"/>
      <c r="ALS64" s="366"/>
      <c r="ALT64" s="366"/>
      <c r="ALU64" s="366"/>
      <c r="ALV64" s="366"/>
      <c r="ALW64" s="366"/>
      <c r="ALX64" s="366"/>
      <c r="ALY64" s="366"/>
      <c r="ALZ64" s="366"/>
      <c r="AMA64" s="366"/>
      <c r="AMB64" s="366"/>
      <c r="AMC64" s="366"/>
      <c r="AMD64" s="366"/>
      <c r="AME64" s="366"/>
      <c r="AMF64" s="366"/>
      <c r="AMG64" s="366"/>
      <c r="AMH64" s="366"/>
      <c r="AMI64" s="366"/>
      <c r="AMJ64" s="366"/>
      <c r="AMK64" s="366"/>
      <c r="AML64" s="366"/>
      <c r="AMM64" s="366"/>
      <c r="AMN64" s="366"/>
      <c r="AMO64" s="366"/>
      <c r="AMP64" s="366"/>
      <c r="AMQ64" s="366"/>
      <c r="AMR64" s="366"/>
      <c r="AMS64" s="366"/>
      <c r="AMT64" s="366"/>
      <c r="AMU64" s="366"/>
      <c r="AMV64" s="366"/>
      <c r="AMW64" s="366"/>
      <c r="AMX64" s="366"/>
      <c r="AMY64" s="366"/>
      <c r="AMZ64" s="366"/>
      <c r="ANA64" s="366"/>
      <c r="ANB64" s="366"/>
      <c r="ANC64" s="366"/>
      <c r="AND64" s="366"/>
      <c r="ANE64" s="366"/>
      <c r="ANF64" s="366"/>
      <c r="ANG64" s="366"/>
      <c r="ANH64" s="366"/>
      <c r="ANI64" s="366"/>
      <c r="ANJ64" s="366"/>
      <c r="ANK64" s="366"/>
      <c r="ANL64" s="366"/>
      <c r="ANM64" s="366"/>
      <c r="ANN64" s="366"/>
      <c r="ANO64" s="366"/>
      <c r="ANP64" s="366"/>
      <c r="ANQ64" s="366"/>
      <c r="ANR64" s="366"/>
      <c r="ANS64" s="366"/>
      <c r="ANT64" s="366"/>
      <c r="ANU64" s="366"/>
      <c r="ANV64" s="366"/>
      <c r="ANW64" s="366"/>
      <c r="ANX64" s="366"/>
      <c r="ANY64" s="366"/>
      <c r="ANZ64" s="366"/>
      <c r="AOA64" s="366"/>
      <c r="AOB64" s="366"/>
      <c r="AOC64" s="366"/>
      <c r="AOD64" s="366"/>
      <c r="AOE64" s="366"/>
      <c r="AOF64" s="366"/>
      <c r="AOG64" s="366"/>
      <c r="AOH64" s="366"/>
      <c r="AOI64" s="366"/>
      <c r="AOJ64" s="366"/>
      <c r="AOK64" s="366"/>
      <c r="AOL64" s="366"/>
      <c r="AOM64" s="366"/>
      <c r="AON64" s="366"/>
      <c r="AOO64" s="366"/>
      <c r="AOP64" s="366"/>
      <c r="AOQ64" s="366"/>
      <c r="AOR64" s="366"/>
      <c r="AOS64" s="366"/>
      <c r="AOT64" s="366"/>
      <c r="AOU64" s="366"/>
      <c r="AOV64" s="366"/>
      <c r="AOW64" s="366"/>
      <c r="AOX64" s="366"/>
      <c r="AOY64" s="366"/>
      <c r="AOZ64" s="366"/>
      <c r="APA64" s="366"/>
      <c r="APB64" s="366"/>
      <c r="APC64" s="366"/>
      <c r="APD64" s="366"/>
      <c r="APE64" s="366"/>
      <c r="APF64" s="366"/>
      <c r="APG64" s="366"/>
      <c r="APH64" s="366"/>
      <c r="API64" s="366"/>
      <c r="APJ64" s="366"/>
      <c r="APK64" s="366"/>
      <c r="APL64" s="366"/>
      <c r="APM64" s="366"/>
      <c r="APN64" s="366"/>
      <c r="APO64" s="366"/>
      <c r="APP64" s="366"/>
      <c r="APQ64" s="366"/>
      <c r="APR64" s="366"/>
      <c r="APS64" s="366"/>
      <c r="APT64" s="366"/>
      <c r="APU64" s="366"/>
      <c r="APV64" s="366"/>
      <c r="APW64" s="366"/>
      <c r="APX64" s="366"/>
      <c r="APY64" s="366"/>
      <c r="APZ64" s="366"/>
      <c r="AQA64" s="366"/>
      <c r="AQB64" s="366"/>
      <c r="AQC64" s="366"/>
      <c r="AQD64" s="366"/>
      <c r="AQE64" s="366"/>
      <c r="AQF64" s="366"/>
      <c r="AQG64" s="366"/>
      <c r="AQH64" s="366"/>
      <c r="AQI64" s="366"/>
      <c r="AQJ64" s="366"/>
      <c r="AQK64" s="366"/>
      <c r="AQL64" s="366"/>
      <c r="AQM64" s="366"/>
      <c r="AQN64" s="366"/>
      <c r="AQO64" s="366"/>
      <c r="AQP64" s="366"/>
      <c r="AQQ64" s="366"/>
      <c r="AQR64" s="366"/>
      <c r="AQS64" s="366"/>
      <c r="AQT64" s="366"/>
      <c r="AQU64" s="366"/>
      <c r="AQV64" s="366"/>
      <c r="AQW64" s="366"/>
      <c r="AQX64" s="366"/>
      <c r="AQY64" s="366"/>
      <c r="AQZ64" s="366"/>
      <c r="ARA64" s="366"/>
      <c r="ARB64" s="366"/>
      <c r="ARC64" s="366"/>
      <c r="ARD64" s="366"/>
      <c r="ARE64" s="366"/>
      <c r="ARF64" s="366"/>
      <c r="ARG64" s="366"/>
      <c r="ARH64" s="366"/>
      <c r="ARI64" s="366"/>
      <c r="ARJ64" s="366"/>
      <c r="ARK64" s="366"/>
      <c r="ARL64" s="366"/>
      <c r="ARM64" s="366"/>
      <c r="ARN64" s="366"/>
      <c r="ARO64" s="366"/>
      <c r="ARP64" s="366"/>
      <c r="ARQ64" s="366"/>
      <c r="ARR64" s="366"/>
      <c r="ARS64" s="366"/>
      <c r="ART64" s="366"/>
      <c r="ARU64" s="366"/>
      <c r="ARV64" s="366"/>
      <c r="ARW64" s="366"/>
      <c r="ARX64" s="366"/>
      <c r="ARY64" s="366"/>
      <c r="ARZ64" s="366"/>
      <c r="ASA64" s="366"/>
      <c r="ASB64" s="366"/>
      <c r="ASC64" s="366"/>
      <c r="ASD64" s="366"/>
      <c r="ASE64" s="366"/>
      <c r="ASF64" s="366"/>
      <c r="ASG64" s="366"/>
      <c r="ASH64" s="366"/>
      <c r="ASI64" s="366"/>
      <c r="ASJ64" s="366"/>
      <c r="ASK64" s="366"/>
      <c r="ASL64" s="366"/>
      <c r="ASM64" s="366"/>
      <c r="ASN64" s="366"/>
      <c r="ASO64" s="366"/>
      <c r="ASP64" s="366"/>
      <c r="ASQ64" s="366"/>
      <c r="ASR64" s="366"/>
      <c r="ASS64" s="366"/>
      <c r="AST64" s="366"/>
      <c r="ASU64" s="366"/>
      <c r="ASV64" s="366"/>
      <c r="ASW64" s="366"/>
      <c r="ASX64" s="366"/>
      <c r="ASY64" s="366"/>
      <c r="ASZ64" s="366"/>
      <c r="ATA64" s="366"/>
      <c r="ATB64" s="366"/>
      <c r="ATC64" s="366"/>
      <c r="ATD64" s="366"/>
      <c r="ATE64" s="366"/>
      <c r="ATF64" s="366"/>
      <c r="ATG64" s="366"/>
      <c r="ATH64" s="366"/>
      <c r="ATI64" s="366"/>
      <c r="ATJ64" s="366"/>
      <c r="ATK64" s="366"/>
      <c r="ATL64" s="366"/>
      <c r="ATM64" s="366"/>
      <c r="ATN64" s="366"/>
      <c r="ATO64" s="366"/>
      <c r="ATP64" s="366"/>
      <c r="ATQ64" s="366"/>
      <c r="ATR64" s="366"/>
      <c r="ATS64" s="366"/>
      <c r="ATT64" s="366"/>
      <c r="ATU64" s="366"/>
      <c r="ATV64" s="366"/>
      <c r="ATW64" s="366"/>
      <c r="ATX64" s="366"/>
      <c r="ATY64" s="366"/>
      <c r="ATZ64" s="366"/>
      <c r="AUA64" s="366"/>
      <c r="AUB64" s="366"/>
      <c r="AUC64" s="366"/>
      <c r="AUD64" s="366"/>
      <c r="AUE64" s="366"/>
      <c r="AUF64" s="366"/>
      <c r="AUG64" s="366"/>
      <c r="AUH64" s="366"/>
      <c r="AUI64" s="366"/>
      <c r="AUJ64" s="366"/>
      <c r="AUK64" s="366"/>
      <c r="AUL64" s="366"/>
      <c r="AUM64" s="366"/>
      <c r="AUN64" s="366"/>
      <c r="AUO64" s="366"/>
      <c r="AUP64" s="366"/>
      <c r="AUQ64" s="366"/>
      <c r="AUR64" s="366"/>
      <c r="AUS64" s="366"/>
      <c r="AUT64" s="366"/>
      <c r="AUU64" s="366"/>
      <c r="AUV64" s="366"/>
      <c r="AUW64" s="366"/>
      <c r="AUX64" s="366"/>
      <c r="AUY64" s="366"/>
      <c r="AUZ64" s="366"/>
      <c r="AVA64" s="366"/>
      <c r="AVB64" s="366"/>
      <c r="AVC64" s="366"/>
      <c r="AVD64" s="366"/>
      <c r="AVE64" s="366"/>
      <c r="AVF64" s="366"/>
      <c r="AVG64" s="366"/>
      <c r="AVH64" s="366"/>
      <c r="AVI64" s="366"/>
      <c r="AVJ64" s="366"/>
      <c r="AVK64" s="366"/>
      <c r="AVL64" s="366"/>
      <c r="AVM64" s="366"/>
      <c r="AVN64" s="366"/>
      <c r="AVO64" s="366"/>
      <c r="AVP64" s="366"/>
      <c r="AVQ64" s="366"/>
      <c r="AVR64" s="366"/>
      <c r="AVS64" s="366"/>
      <c r="AVT64" s="366"/>
      <c r="AVU64" s="366"/>
      <c r="AVV64" s="366"/>
      <c r="AVW64" s="366"/>
      <c r="AVX64" s="366"/>
      <c r="AVY64" s="366"/>
      <c r="AVZ64" s="366"/>
      <c r="AWA64" s="366"/>
      <c r="AWB64" s="366"/>
      <c r="AWC64" s="366"/>
      <c r="AWD64" s="366"/>
      <c r="AWE64" s="366"/>
      <c r="AWF64" s="366"/>
      <c r="AWG64" s="366"/>
      <c r="AWH64" s="366"/>
      <c r="AWI64" s="366"/>
      <c r="AWJ64" s="366"/>
      <c r="AWK64" s="366"/>
      <c r="AWL64" s="366"/>
      <c r="AWM64" s="366"/>
      <c r="AWN64" s="366"/>
      <c r="AWO64" s="366"/>
      <c r="AWP64" s="366"/>
      <c r="AWQ64" s="366"/>
      <c r="AWR64" s="366"/>
      <c r="AWS64" s="366"/>
      <c r="AWT64" s="366"/>
      <c r="AWU64" s="366"/>
      <c r="AWV64" s="366"/>
      <c r="AWW64" s="366"/>
      <c r="AWX64" s="366"/>
      <c r="AWY64" s="366"/>
      <c r="AWZ64" s="366"/>
      <c r="AXA64" s="366"/>
      <c r="AXB64" s="366"/>
      <c r="AXC64" s="366"/>
      <c r="AXD64" s="366"/>
      <c r="AXE64" s="366"/>
      <c r="AXF64" s="366"/>
      <c r="AXG64" s="366"/>
      <c r="AXH64" s="366"/>
      <c r="AXI64" s="366"/>
      <c r="AXJ64" s="366"/>
      <c r="AXK64" s="366"/>
      <c r="AXL64" s="366"/>
      <c r="AXM64" s="366"/>
      <c r="AXN64" s="366"/>
      <c r="AXO64" s="366"/>
      <c r="AXP64" s="366"/>
      <c r="AXQ64" s="366"/>
      <c r="AXR64" s="366"/>
      <c r="AXS64" s="366"/>
      <c r="AXT64" s="366"/>
      <c r="AXU64" s="366"/>
      <c r="AXV64" s="366"/>
      <c r="AXW64" s="366"/>
      <c r="AXX64" s="366"/>
      <c r="AXY64" s="366"/>
      <c r="AXZ64" s="366"/>
      <c r="AYA64" s="366"/>
      <c r="AYB64" s="366"/>
      <c r="AYC64" s="366"/>
      <c r="AYD64" s="366"/>
      <c r="AYE64" s="366"/>
      <c r="AYF64" s="366"/>
      <c r="AYG64" s="366"/>
      <c r="AYH64" s="366"/>
      <c r="AYI64" s="366"/>
      <c r="AYJ64" s="366"/>
      <c r="AYK64" s="366"/>
      <c r="AYL64" s="366"/>
      <c r="AYM64" s="366"/>
      <c r="AYN64" s="366"/>
      <c r="AYO64" s="366"/>
      <c r="AYP64" s="366"/>
      <c r="AYQ64" s="366"/>
      <c r="AYR64" s="366"/>
      <c r="AYS64" s="366"/>
      <c r="AYT64" s="366"/>
      <c r="AYU64" s="366"/>
      <c r="AYV64" s="366"/>
      <c r="AYW64" s="366"/>
      <c r="AYX64" s="366"/>
      <c r="AYY64" s="366"/>
      <c r="AYZ64" s="366"/>
      <c r="AZA64" s="366"/>
      <c r="AZB64" s="366"/>
      <c r="AZC64" s="366"/>
      <c r="AZD64" s="366"/>
      <c r="AZE64" s="366"/>
      <c r="AZF64" s="366"/>
      <c r="AZG64" s="366"/>
      <c r="AZH64" s="366"/>
      <c r="AZI64" s="366"/>
      <c r="AZJ64" s="366"/>
      <c r="AZK64" s="366"/>
      <c r="AZL64" s="366"/>
      <c r="AZM64" s="366"/>
      <c r="AZN64" s="366"/>
      <c r="AZO64" s="366"/>
      <c r="AZP64" s="366"/>
      <c r="AZQ64" s="366"/>
      <c r="AZR64" s="366"/>
      <c r="AZS64" s="366"/>
      <c r="AZT64" s="366"/>
      <c r="AZU64" s="366"/>
      <c r="AZV64" s="366"/>
      <c r="AZW64" s="366"/>
      <c r="AZX64" s="366"/>
      <c r="AZY64" s="366"/>
      <c r="AZZ64" s="366"/>
      <c r="BAA64" s="366"/>
      <c r="BAB64" s="366"/>
      <c r="BAC64" s="366"/>
      <c r="BAD64" s="366"/>
      <c r="BAE64" s="366"/>
      <c r="BAF64" s="366"/>
      <c r="BAG64" s="366"/>
      <c r="BAH64" s="366"/>
      <c r="BAI64" s="366"/>
      <c r="BAJ64" s="366"/>
      <c r="BAK64" s="366"/>
      <c r="BAL64" s="366"/>
      <c r="BAM64" s="366"/>
      <c r="BAN64" s="366"/>
      <c r="BAO64" s="366"/>
      <c r="BAP64" s="366"/>
      <c r="BAQ64" s="366"/>
      <c r="BAR64" s="366"/>
      <c r="BAS64" s="366"/>
      <c r="BAT64" s="366"/>
      <c r="BAU64" s="366"/>
      <c r="BAV64" s="366"/>
      <c r="BAW64" s="366"/>
      <c r="BAX64" s="366"/>
      <c r="BAY64" s="366"/>
      <c r="BAZ64" s="366"/>
      <c r="BBA64" s="366"/>
      <c r="BBB64" s="366"/>
      <c r="BBC64" s="366"/>
      <c r="BBD64" s="366"/>
      <c r="BBE64" s="366"/>
      <c r="BBF64" s="366"/>
      <c r="BBG64" s="366"/>
      <c r="BBH64" s="366"/>
      <c r="BBI64" s="366"/>
      <c r="BBJ64" s="366"/>
      <c r="BBK64" s="366"/>
      <c r="BBL64" s="366"/>
      <c r="BBM64" s="366"/>
      <c r="BBN64" s="366"/>
      <c r="BBO64" s="366"/>
      <c r="BBP64" s="366"/>
      <c r="BBQ64" s="366"/>
      <c r="BBR64" s="366"/>
      <c r="BBS64" s="366"/>
      <c r="BBT64" s="366"/>
      <c r="BBU64" s="366"/>
      <c r="BBV64" s="366"/>
      <c r="BBW64" s="366"/>
      <c r="BBX64" s="366"/>
      <c r="BBY64" s="366"/>
      <c r="BBZ64" s="366"/>
      <c r="BCA64" s="366"/>
      <c r="BCB64" s="366"/>
      <c r="BCC64" s="366"/>
      <c r="BCD64" s="366"/>
      <c r="BCE64" s="366"/>
      <c r="BCF64" s="366"/>
      <c r="BCG64" s="366"/>
      <c r="BCH64" s="366"/>
      <c r="BCI64" s="366"/>
      <c r="BCJ64" s="366"/>
      <c r="BCK64" s="366"/>
      <c r="BCL64" s="366"/>
      <c r="BCM64" s="366"/>
      <c r="BCN64" s="366"/>
      <c r="BCO64" s="366"/>
      <c r="BCP64" s="366"/>
      <c r="BCQ64" s="366"/>
      <c r="BCR64" s="366"/>
      <c r="BCS64" s="366"/>
      <c r="BCT64" s="366"/>
      <c r="BCU64" s="366"/>
      <c r="BCV64" s="366"/>
      <c r="BCW64" s="366"/>
      <c r="BCX64" s="366"/>
      <c r="BCY64" s="366"/>
      <c r="BCZ64" s="366"/>
      <c r="BDA64" s="366"/>
      <c r="BDB64" s="366"/>
      <c r="BDC64" s="366"/>
      <c r="BDD64" s="366"/>
      <c r="BDE64" s="366"/>
      <c r="BDF64" s="366"/>
      <c r="BDG64" s="366"/>
      <c r="BDH64" s="366"/>
      <c r="BDI64" s="366"/>
      <c r="BDJ64" s="366"/>
      <c r="BDK64" s="366"/>
      <c r="BDL64" s="366"/>
      <c r="BDM64" s="366"/>
      <c r="BDN64" s="366"/>
      <c r="BDO64" s="366"/>
      <c r="BDP64" s="366"/>
      <c r="BDQ64" s="366"/>
      <c r="BDR64" s="366"/>
      <c r="BDS64" s="366"/>
      <c r="BDT64" s="366"/>
      <c r="BDU64" s="366"/>
      <c r="BDV64" s="366"/>
      <c r="BDW64" s="366"/>
      <c r="BDX64" s="366"/>
      <c r="BDY64" s="366"/>
      <c r="BDZ64" s="366"/>
      <c r="BEA64" s="366"/>
      <c r="BEB64" s="366"/>
      <c r="BEC64" s="366"/>
      <c r="BED64" s="366"/>
      <c r="BEE64" s="366"/>
      <c r="BEF64" s="366"/>
      <c r="BEG64" s="366"/>
      <c r="BEH64" s="366"/>
      <c r="BEI64" s="366"/>
      <c r="BEJ64" s="366"/>
      <c r="BEK64" s="366"/>
      <c r="BEL64" s="366"/>
      <c r="BEM64" s="366"/>
      <c r="BEN64" s="366"/>
      <c r="BEO64" s="366"/>
      <c r="BEP64" s="366"/>
      <c r="BEQ64" s="366"/>
      <c r="BER64" s="366"/>
      <c r="BES64" s="366"/>
      <c r="BET64" s="366"/>
      <c r="BEU64" s="366"/>
      <c r="BEV64" s="366"/>
      <c r="BEW64" s="366"/>
      <c r="BEX64" s="366"/>
      <c r="BEY64" s="366"/>
      <c r="BEZ64" s="366"/>
      <c r="BFA64" s="366"/>
      <c r="BFB64" s="366"/>
      <c r="BFC64" s="366"/>
      <c r="BFD64" s="366"/>
      <c r="BFE64" s="366"/>
      <c r="BFF64" s="366"/>
      <c r="BFG64" s="366"/>
      <c r="BFH64" s="366"/>
      <c r="BFI64" s="366"/>
      <c r="BFJ64" s="366"/>
      <c r="BFK64" s="366"/>
      <c r="BFL64" s="366"/>
      <c r="BFM64" s="366"/>
      <c r="BFN64" s="366"/>
      <c r="BFO64" s="366"/>
      <c r="BFP64" s="366"/>
      <c r="BFQ64" s="366"/>
      <c r="BFR64" s="366"/>
      <c r="BFS64" s="366"/>
      <c r="BFT64" s="366"/>
      <c r="BFU64" s="366"/>
      <c r="BFV64" s="366"/>
      <c r="BFW64" s="366"/>
      <c r="BFX64" s="366"/>
      <c r="BFY64" s="366"/>
      <c r="BFZ64" s="366"/>
      <c r="BGA64" s="366"/>
      <c r="BGB64" s="366"/>
      <c r="BGC64" s="366"/>
      <c r="BGD64" s="366"/>
      <c r="BGE64" s="366"/>
      <c r="BGF64" s="366"/>
      <c r="BGG64" s="366"/>
      <c r="BGH64" s="366"/>
      <c r="BGI64" s="366"/>
      <c r="BGJ64" s="366"/>
      <c r="BGK64" s="366"/>
      <c r="BGL64" s="366"/>
      <c r="BGM64" s="366"/>
      <c r="BGN64" s="366"/>
      <c r="BGO64" s="366"/>
      <c r="BGP64" s="366"/>
      <c r="BGQ64" s="366"/>
      <c r="BGR64" s="366"/>
      <c r="BGS64" s="366"/>
      <c r="BGT64" s="366"/>
      <c r="BGU64" s="366"/>
      <c r="BGV64" s="366"/>
      <c r="BGW64" s="366"/>
      <c r="BGX64" s="366"/>
      <c r="BGY64" s="366"/>
      <c r="BGZ64" s="366"/>
      <c r="BHA64" s="366"/>
      <c r="BHB64" s="366"/>
      <c r="BHC64" s="366"/>
      <c r="BHD64" s="366"/>
      <c r="BHE64" s="366"/>
      <c r="BHF64" s="366"/>
      <c r="BHG64" s="366"/>
      <c r="BHH64" s="366"/>
      <c r="BHI64" s="366"/>
      <c r="BHJ64" s="366"/>
      <c r="BHK64" s="366"/>
      <c r="BHL64" s="366"/>
      <c r="BHM64" s="366"/>
      <c r="BHN64" s="366"/>
      <c r="BHO64" s="366"/>
      <c r="BHP64" s="366"/>
      <c r="BHQ64" s="366"/>
      <c r="BHR64" s="366"/>
      <c r="BHS64" s="366"/>
      <c r="BHT64" s="366"/>
      <c r="BHU64" s="366"/>
      <c r="BHV64" s="366"/>
      <c r="BHW64" s="366"/>
      <c r="BHX64" s="366"/>
      <c r="BHY64" s="366"/>
      <c r="BHZ64" s="366"/>
      <c r="BIA64" s="366"/>
      <c r="BIB64" s="366"/>
      <c r="BIC64" s="366"/>
      <c r="BID64" s="366"/>
      <c r="BIE64" s="366"/>
      <c r="BIF64" s="366"/>
      <c r="BIG64" s="366"/>
      <c r="BIH64" s="366"/>
      <c r="BII64" s="366"/>
      <c r="BIJ64" s="366"/>
      <c r="BIK64" s="366"/>
      <c r="BIL64" s="366"/>
      <c r="BIM64" s="366"/>
      <c r="BIN64" s="366"/>
      <c r="BIO64" s="366"/>
      <c r="BIP64" s="366"/>
      <c r="BIQ64" s="366"/>
      <c r="BIR64" s="366"/>
      <c r="BIS64" s="366"/>
      <c r="BIT64" s="366"/>
      <c r="BIU64" s="366"/>
      <c r="BIV64" s="366"/>
      <c r="BIW64" s="366"/>
      <c r="BIX64" s="366"/>
      <c r="BIY64" s="366"/>
      <c r="BIZ64" s="366"/>
      <c r="BJA64" s="366"/>
      <c r="BJB64" s="366"/>
      <c r="BJC64" s="366"/>
      <c r="BJD64" s="366"/>
      <c r="BJE64" s="366"/>
      <c r="BJF64" s="366"/>
      <c r="BJG64" s="366"/>
      <c r="BJH64" s="366"/>
      <c r="BJI64" s="366"/>
      <c r="BJJ64" s="366"/>
      <c r="BJK64" s="366"/>
      <c r="BJL64" s="366"/>
      <c r="BJM64" s="366"/>
      <c r="BJN64" s="366"/>
      <c r="BJO64" s="366"/>
      <c r="BJP64" s="366"/>
      <c r="BJQ64" s="366"/>
      <c r="BJR64" s="366"/>
      <c r="BJS64" s="366"/>
      <c r="BJT64" s="366"/>
      <c r="BJU64" s="366"/>
      <c r="BJV64" s="366"/>
      <c r="BJW64" s="366"/>
      <c r="BJX64" s="366"/>
      <c r="BJY64" s="366"/>
      <c r="BJZ64" s="366"/>
      <c r="BKA64" s="366"/>
      <c r="BKB64" s="366"/>
      <c r="BKC64" s="366"/>
      <c r="BKD64" s="366"/>
      <c r="BKE64" s="366"/>
      <c r="BKF64" s="366"/>
      <c r="BKG64" s="366"/>
      <c r="BKH64" s="366"/>
      <c r="BKI64" s="366"/>
      <c r="BKJ64" s="366"/>
      <c r="BKK64" s="366"/>
      <c r="BKL64" s="366"/>
      <c r="BKM64" s="366"/>
      <c r="BKN64" s="366"/>
      <c r="BKO64" s="366"/>
      <c r="BKP64" s="366"/>
      <c r="BKQ64" s="366"/>
      <c r="BKR64" s="366"/>
      <c r="BKS64" s="366"/>
      <c r="BKT64" s="366"/>
      <c r="BKU64" s="366"/>
      <c r="BKV64" s="366"/>
      <c r="BKW64" s="366"/>
      <c r="BKX64" s="366"/>
      <c r="BKY64" s="366"/>
      <c r="BKZ64" s="366"/>
      <c r="BLA64" s="366"/>
      <c r="BLB64" s="366"/>
      <c r="BLC64" s="366"/>
      <c r="BLD64" s="366"/>
      <c r="BLE64" s="366"/>
      <c r="BLF64" s="366"/>
      <c r="BLG64" s="366"/>
      <c r="BLH64" s="366"/>
      <c r="BLI64" s="366"/>
      <c r="BLJ64" s="366"/>
      <c r="BLK64" s="366"/>
      <c r="BLL64" s="366"/>
      <c r="BLM64" s="366"/>
      <c r="BLN64" s="366"/>
      <c r="BLO64" s="366"/>
      <c r="BLP64" s="366"/>
      <c r="BLQ64" s="366"/>
      <c r="BLR64" s="366"/>
      <c r="BLS64" s="366"/>
      <c r="BLT64" s="366"/>
      <c r="BLU64" s="366"/>
      <c r="BLV64" s="366"/>
      <c r="BLW64" s="366"/>
      <c r="BLX64" s="366"/>
      <c r="BLY64" s="366"/>
      <c r="BLZ64" s="366"/>
      <c r="BMA64" s="366"/>
      <c r="BMB64" s="366"/>
      <c r="BMC64" s="366"/>
      <c r="BMD64" s="366"/>
      <c r="BME64" s="366"/>
      <c r="BMF64" s="366"/>
      <c r="BMG64" s="366"/>
      <c r="BMH64" s="366"/>
      <c r="BMI64" s="366"/>
      <c r="BMJ64" s="366"/>
      <c r="BMK64" s="366"/>
      <c r="BML64" s="366"/>
      <c r="BMM64" s="366"/>
      <c r="BMN64" s="366"/>
      <c r="BMO64" s="366"/>
      <c r="BMP64" s="366"/>
      <c r="BMQ64" s="366"/>
      <c r="BMR64" s="366"/>
      <c r="BMS64" s="366"/>
      <c r="BMT64" s="366"/>
      <c r="BMU64" s="366"/>
      <c r="BMV64" s="366"/>
      <c r="BMW64" s="366"/>
      <c r="BMX64" s="366"/>
      <c r="BMY64" s="366"/>
      <c r="BMZ64" s="366"/>
      <c r="BNA64" s="366"/>
      <c r="BNB64" s="366"/>
      <c r="BNC64" s="366"/>
      <c r="BND64" s="366"/>
      <c r="BNE64" s="366"/>
      <c r="BNF64" s="366"/>
      <c r="BNG64" s="366"/>
      <c r="BNH64" s="366"/>
      <c r="BNI64" s="366"/>
      <c r="BNJ64" s="366"/>
      <c r="BNK64" s="366"/>
      <c r="BNL64" s="366"/>
      <c r="BNM64" s="366"/>
      <c r="BNN64" s="366"/>
      <c r="BNO64" s="366"/>
      <c r="BNP64" s="366"/>
      <c r="BNQ64" s="366"/>
      <c r="BNR64" s="366"/>
      <c r="BNS64" s="366"/>
      <c r="BNT64" s="366"/>
      <c r="BNU64" s="366"/>
      <c r="BNV64" s="366"/>
      <c r="BNW64" s="366"/>
      <c r="BNX64" s="366"/>
      <c r="BNY64" s="366"/>
      <c r="BNZ64" s="366"/>
      <c r="BOA64" s="366"/>
      <c r="BOB64" s="366"/>
      <c r="BOC64" s="366"/>
      <c r="BOD64" s="366"/>
      <c r="BOE64" s="366"/>
      <c r="BOF64" s="366"/>
      <c r="BOG64" s="366"/>
      <c r="BOH64" s="366"/>
      <c r="BOI64" s="366"/>
      <c r="BOJ64" s="366"/>
      <c r="BOK64" s="366"/>
      <c r="BOL64" s="366"/>
      <c r="BOM64" s="366"/>
      <c r="BON64" s="366"/>
      <c r="BOO64" s="366"/>
      <c r="BOP64" s="366"/>
      <c r="BOQ64" s="366"/>
      <c r="BOR64" s="366"/>
      <c r="BOS64" s="366"/>
      <c r="BOT64" s="366"/>
      <c r="BOU64" s="366"/>
      <c r="BOV64" s="366"/>
      <c r="BOW64" s="366"/>
      <c r="BOX64" s="366"/>
      <c r="BOY64" s="366"/>
      <c r="BOZ64" s="366"/>
      <c r="BPA64" s="366"/>
      <c r="BPB64" s="366"/>
      <c r="BPC64" s="366"/>
      <c r="BPD64" s="366"/>
      <c r="BPE64" s="366"/>
      <c r="BPF64" s="366"/>
      <c r="BPG64" s="366"/>
      <c r="BPH64" s="366"/>
      <c r="BPI64" s="366"/>
      <c r="BPJ64" s="366"/>
      <c r="BPK64" s="366"/>
      <c r="BPL64" s="366"/>
      <c r="BPM64" s="366"/>
      <c r="BPN64" s="366"/>
      <c r="BPO64" s="366"/>
      <c r="BPP64" s="366"/>
      <c r="BPQ64" s="366"/>
      <c r="BPR64" s="366"/>
      <c r="BPS64" s="366"/>
      <c r="BPT64" s="366"/>
      <c r="BPU64" s="366"/>
      <c r="BPV64" s="366"/>
      <c r="BPW64" s="366"/>
      <c r="BPX64" s="366"/>
      <c r="BPY64" s="366"/>
      <c r="BPZ64" s="366"/>
      <c r="BQA64" s="366"/>
      <c r="BQB64" s="366"/>
      <c r="BQC64" s="366"/>
      <c r="BQD64" s="366"/>
      <c r="BQE64" s="366"/>
      <c r="BQF64" s="366"/>
      <c r="BQG64" s="366"/>
      <c r="BQH64" s="366"/>
      <c r="BQI64" s="366"/>
      <c r="BQJ64" s="366"/>
      <c r="BQK64" s="366"/>
      <c r="BQL64" s="366"/>
      <c r="BQM64" s="366"/>
      <c r="BQN64" s="366"/>
      <c r="BQO64" s="366"/>
      <c r="BQP64" s="366"/>
      <c r="BQQ64" s="366"/>
      <c r="BQR64" s="366"/>
      <c r="BQS64" s="366"/>
      <c r="BQT64" s="366"/>
      <c r="BQU64" s="366"/>
      <c r="BQV64" s="366"/>
      <c r="BQW64" s="366"/>
      <c r="BQX64" s="366"/>
      <c r="BQY64" s="366"/>
      <c r="BQZ64" s="366"/>
      <c r="BRA64" s="366"/>
      <c r="BRB64" s="366"/>
      <c r="BRC64" s="366"/>
      <c r="BRD64" s="366"/>
      <c r="BRE64" s="366"/>
      <c r="BRF64" s="366"/>
      <c r="BRG64" s="366"/>
      <c r="BRH64" s="366"/>
      <c r="BRI64" s="366"/>
      <c r="BRJ64" s="366"/>
      <c r="BRK64" s="366"/>
      <c r="BRL64" s="366"/>
      <c r="BRM64" s="366"/>
      <c r="BRN64" s="366"/>
      <c r="BRO64" s="366"/>
      <c r="BRP64" s="366"/>
      <c r="BRQ64" s="366"/>
      <c r="BRR64" s="366"/>
      <c r="BRS64" s="366"/>
      <c r="BRT64" s="366"/>
      <c r="BRU64" s="366"/>
      <c r="BRV64" s="366"/>
      <c r="BRW64" s="366"/>
      <c r="BRX64" s="366"/>
      <c r="BRY64" s="366"/>
      <c r="BRZ64" s="366"/>
      <c r="BSA64" s="366"/>
      <c r="BSB64" s="366"/>
      <c r="BSC64" s="366"/>
      <c r="BSD64" s="366"/>
      <c r="BSE64" s="366"/>
      <c r="BSF64" s="366"/>
      <c r="BSG64" s="366"/>
      <c r="BSH64" s="366"/>
      <c r="BSI64" s="366"/>
      <c r="BSJ64" s="366"/>
      <c r="BSK64" s="366"/>
      <c r="BSL64" s="366"/>
      <c r="BSM64" s="366"/>
      <c r="BSN64" s="366"/>
      <c r="BSO64" s="366"/>
      <c r="BSP64" s="366"/>
      <c r="BSQ64" s="366"/>
      <c r="BSR64" s="366"/>
      <c r="BSS64" s="366"/>
      <c r="BST64" s="366"/>
      <c r="BSU64" s="366"/>
      <c r="BSV64" s="366"/>
      <c r="BSW64" s="366"/>
      <c r="BSX64" s="366"/>
      <c r="BSY64" s="366"/>
      <c r="BSZ64" s="366"/>
      <c r="BTA64" s="366"/>
      <c r="BTB64" s="366"/>
      <c r="BTC64" s="366"/>
      <c r="BTD64" s="366"/>
      <c r="BTE64" s="366"/>
      <c r="BTF64" s="366"/>
      <c r="BTG64" s="366"/>
      <c r="BTH64" s="366"/>
      <c r="BTI64" s="366"/>
      <c r="BTJ64" s="366"/>
      <c r="BTK64" s="366"/>
      <c r="BTL64" s="366"/>
      <c r="BTM64" s="366"/>
      <c r="BTN64" s="366"/>
      <c r="BTO64" s="366"/>
      <c r="BTP64" s="366"/>
      <c r="BTQ64" s="366"/>
      <c r="BTR64" s="366"/>
      <c r="BTS64" s="366"/>
      <c r="BTT64" s="366"/>
      <c r="BTU64" s="366"/>
      <c r="BTV64" s="366"/>
      <c r="BTW64" s="366"/>
      <c r="BTX64" s="366"/>
      <c r="BTY64" s="366"/>
      <c r="BTZ64" s="366"/>
      <c r="BUA64" s="366"/>
      <c r="BUB64" s="366"/>
      <c r="BUC64" s="366"/>
      <c r="BUD64" s="366"/>
      <c r="BUE64" s="366"/>
      <c r="BUF64" s="366"/>
      <c r="BUG64" s="366"/>
      <c r="BUH64" s="366"/>
      <c r="BUI64" s="366"/>
      <c r="BUJ64" s="366"/>
      <c r="BUK64" s="366"/>
      <c r="BUL64" s="366"/>
      <c r="BUM64" s="366"/>
      <c r="BUN64" s="366"/>
      <c r="BUO64" s="366"/>
      <c r="BUP64" s="366"/>
      <c r="BUQ64" s="366"/>
      <c r="BUR64" s="366"/>
      <c r="BUS64" s="366"/>
      <c r="BUT64" s="366"/>
      <c r="BUU64" s="366"/>
      <c r="BUV64" s="366"/>
      <c r="BUW64" s="366"/>
      <c r="BUX64" s="366"/>
      <c r="BUY64" s="366"/>
      <c r="BUZ64" s="366"/>
      <c r="BVA64" s="366"/>
      <c r="BVB64" s="366"/>
      <c r="BVC64" s="366"/>
      <c r="BVD64" s="366"/>
      <c r="BVE64" s="366"/>
      <c r="BVF64" s="366"/>
      <c r="BVG64" s="366"/>
      <c r="BVH64" s="366"/>
      <c r="BVI64" s="366"/>
      <c r="BVJ64" s="366"/>
      <c r="BVK64" s="366"/>
      <c r="BVL64" s="366"/>
      <c r="BVM64" s="366"/>
      <c r="BVN64" s="366"/>
      <c r="BVO64" s="366"/>
      <c r="BVP64" s="366"/>
      <c r="BVQ64" s="366"/>
      <c r="BVR64" s="366"/>
      <c r="BVS64" s="366"/>
      <c r="BVT64" s="366"/>
      <c r="BVU64" s="366"/>
      <c r="BVV64" s="366"/>
      <c r="BVW64" s="366"/>
      <c r="BVX64" s="366"/>
      <c r="BVY64" s="366"/>
      <c r="BVZ64" s="366"/>
      <c r="BWA64" s="366"/>
      <c r="BWB64" s="366"/>
      <c r="BWC64" s="366"/>
      <c r="BWD64" s="366"/>
      <c r="BWE64" s="366"/>
      <c r="BWF64" s="366"/>
      <c r="BWG64" s="366"/>
      <c r="BWH64" s="366"/>
      <c r="BWI64" s="366"/>
      <c r="BWJ64" s="366"/>
      <c r="BWK64" s="366"/>
      <c r="BWL64" s="366"/>
      <c r="BWM64" s="366"/>
      <c r="BWN64" s="366"/>
      <c r="BWO64" s="366"/>
      <c r="BWP64" s="366"/>
      <c r="BWQ64" s="366"/>
      <c r="BWR64" s="366"/>
      <c r="BWS64" s="366"/>
      <c r="BWT64" s="366"/>
      <c r="BWU64" s="366"/>
      <c r="BWV64" s="366"/>
      <c r="BWW64" s="366"/>
      <c r="BWX64" s="366"/>
      <c r="BWY64" s="366"/>
      <c r="BWZ64" s="366"/>
      <c r="BXA64" s="366"/>
      <c r="BXB64" s="366"/>
      <c r="BXC64" s="366"/>
      <c r="BXD64" s="366"/>
      <c r="BXE64" s="366"/>
      <c r="BXF64" s="366"/>
      <c r="BXG64" s="366"/>
      <c r="BXH64" s="366"/>
      <c r="BXI64" s="366"/>
      <c r="BXJ64" s="366"/>
      <c r="BXK64" s="366"/>
      <c r="BXL64" s="366"/>
      <c r="BXM64" s="366"/>
      <c r="BXN64" s="366"/>
      <c r="BXO64" s="366"/>
      <c r="BXP64" s="366"/>
      <c r="BXQ64" s="366"/>
      <c r="BXR64" s="366"/>
      <c r="BXS64" s="366"/>
      <c r="BXT64" s="366"/>
      <c r="BXU64" s="366"/>
      <c r="BXV64" s="366"/>
      <c r="BXW64" s="366"/>
      <c r="BXX64" s="366"/>
      <c r="BXY64" s="366"/>
      <c r="BXZ64" s="366"/>
      <c r="BYA64" s="366"/>
      <c r="BYB64" s="366"/>
      <c r="BYC64" s="366"/>
      <c r="BYD64" s="366"/>
      <c r="BYE64" s="366"/>
      <c r="BYF64" s="366"/>
      <c r="BYG64" s="366"/>
      <c r="BYH64" s="366"/>
      <c r="BYI64" s="366"/>
      <c r="BYJ64" s="366"/>
      <c r="BYK64" s="366"/>
      <c r="BYL64" s="366"/>
      <c r="BYM64" s="366"/>
      <c r="BYN64" s="366"/>
      <c r="BYO64" s="366"/>
      <c r="BYP64" s="366"/>
      <c r="BYQ64" s="366"/>
      <c r="BYR64" s="366"/>
      <c r="BYS64" s="366"/>
      <c r="BYT64" s="366"/>
      <c r="BYU64" s="366"/>
      <c r="BYV64" s="366"/>
      <c r="BYW64" s="366"/>
      <c r="BYX64" s="366"/>
      <c r="BYY64" s="366"/>
      <c r="BYZ64" s="366"/>
      <c r="BZA64" s="366"/>
      <c r="BZB64" s="366"/>
      <c r="BZC64" s="366"/>
      <c r="BZD64" s="366"/>
      <c r="BZE64" s="366"/>
      <c r="BZF64" s="366"/>
      <c r="BZG64" s="366"/>
      <c r="BZH64" s="366"/>
      <c r="BZI64" s="366"/>
      <c r="BZJ64" s="366"/>
      <c r="BZK64" s="366"/>
      <c r="BZL64" s="366"/>
      <c r="BZM64" s="366"/>
      <c r="BZN64" s="366"/>
      <c r="BZO64" s="366"/>
      <c r="BZP64" s="366"/>
      <c r="BZQ64" s="366"/>
      <c r="BZR64" s="366"/>
      <c r="BZS64" s="366"/>
      <c r="BZT64" s="366"/>
      <c r="BZU64" s="366"/>
      <c r="BZV64" s="366"/>
      <c r="BZW64" s="366"/>
      <c r="BZX64" s="366"/>
      <c r="BZY64" s="366"/>
      <c r="BZZ64" s="366"/>
      <c r="CAA64" s="366"/>
      <c r="CAB64" s="366"/>
      <c r="CAC64" s="366"/>
      <c r="CAD64" s="366"/>
      <c r="CAE64" s="366"/>
      <c r="CAF64" s="366"/>
      <c r="CAG64" s="366"/>
      <c r="CAH64" s="366"/>
      <c r="CAI64" s="366"/>
      <c r="CAJ64" s="366"/>
      <c r="CAK64" s="366"/>
      <c r="CAL64" s="366"/>
      <c r="CAM64" s="366"/>
      <c r="CAN64" s="366"/>
      <c r="CAO64" s="366"/>
      <c r="CAP64" s="366"/>
      <c r="CAQ64" s="366"/>
      <c r="CAR64" s="366"/>
      <c r="CAS64" s="366"/>
      <c r="CAT64" s="366"/>
      <c r="CAU64" s="366"/>
      <c r="CAV64" s="366"/>
      <c r="CAW64" s="366"/>
      <c r="CAX64" s="366"/>
      <c r="CAY64" s="366"/>
      <c r="CAZ64" s="366"/>
      <c r="CBA64" s="366"/>
      <c r="CBB64" s="366"/>
      <c r="CBC64" s="366"/>
      <c r="CBD64" s="366"/>
      <c r="CBE64" s="366"/>
      <c r="CBF64" s="366"/>
      <c r="CBG64" s="366"/>
      <c r="CBH64" s="366"/>
      <c r="CBI64" s="366"/>
      <c r="CBJ64" s="366"/>
      <c r="CBK64" s="366"/>
      <c r="CBL64" s="366"/>
      <c r="CBM64" s="366"/>
      <c r="CBN64" s="366"/>
      <c r="CBO64" s="366"/>
      <c r="CBP64" s="366"/>
      <c r="CBQ64" s="366"/>
      <c r="CBR64" s="366"/>
      <c r="CBS64" s="366"/>
      <c r="CBT64" s="366"/>
      <c r="CBU64" s="366"/>
      <c r="CBV64" s="366"/>
      <c r="CBW64" s="366"/>
      <c r="CBX64" s="366"/>
      <c r="CBY64" s="366"/>
      <c r="CBZ64" s="366"/>
      <c r="CCA64" s="366"/>
      <c r="CCB64" s="366"/>
      <c r="CCC64" s="366"/>
      <c r="CCD64" s="366"/>
      <c r="CCE64" s="366"/>
      <c r="CCF64" s="366"/>
      <c r="CCG64" s="366"/>
      <c r="CCH64" s="366"/>
      <c r="CCI64" s="366"/>
      <c r="CCJ64" s="366"/>
      <c r="CCK64" s="366"/>
      <c r="CCL64" s="366"/>
      <c r="CCM64" s="366"/>
      <c r="CCN64" s="366"/>
      <c r="CCO64" s="366"/>
      <c r="CCP64" s="366"/>
      <c r="CCQ64" s="366"/>
      <c r="CCR64" s="366"/>
      <c r="CCS64" s="366"/>
      <c r="CCT64" s="366"/>
      <c r="CCU64" s="366"/>
      <c r="CCV64" s="366"/>
      <c r="CCW64" s="366"/>
      <c r="CCX64" s="366"/>
      <c r="CCY64" s="366"/>
      <c r="CCZ64" s="366"/>
      <c r="CDA64" s="366"/>
      <c r="CDB64" s="366"/>
      <c r="CDC64" s="366"/>
      <c r="CDD64" s="366"/>
      <c r="CDE64" s="366"/>
      <c r="CDF64" s="366"/>
      <c r="CDG64" s="366"/>
      <c r="CDH64" s="366"/>
      <c r="CDI64" s="366"/>
      <c r="CDJ64" s="366"/>
      <c r="CDK64" s="366"/>
      <c r="CDL64" s="366"/>
      <c r="CDM64" s="366"/>
      <c r="CDN64" s="366"/>
      <c r="CDO64" s="366"/>
      <c r="CDP64" s="366"/>
      <c r="CDQ64" s="366"/>
      <c r="CDR64" s="366"/>
      <c r="CDS64" s="366"/>
      <c r="CDT64" s="366"/>
      <c r="CDU64" s="366"/>
      <c r="CDV64" s="366"/>
      <c r="CDW64" s="366"/>
      <c r="CDX64" s="366"/>
      <c r="CDY64" s="366"/>
      <c r="CDZ64" s="366"/>
      <c r="CEA64" s="366"/>
      <c r="CEB64" s="366"/>
      <c r="CEC64" s="366"/>
      <c r="CED64" s="366"/>
      <c r="CEE64" s="366"/>
      <c r="CEF64" s="366"/>
      <c r="CEG64" s="366"/>
      <c r="CEH64" s="366"/>
      <c r="CEI64" s="366"/>
      <c r="CEJ64" s="366"/>
      <c r="CEK64" s="366"/>
      <c r="CEL64" s="366"/>
      <c r="CEM64" s="366"/>
      <c r="CEN64" s="366"/>
      <c r="CEO64" s="366"/>
      <c r="CEP64" s="366"/>
      <c r="CEQ64" s="366"/>
      <c r="CER64" s="366"/>
      <c r="CES64" s="366"/>
      <c r="CET64" s="366"/>
      <c r="CEU64" s="366"/>
      <c r="CEV64" s="366"/>
      <c r="CEW64" s="366"/>
      <c r="CEX64" s="366"/>
      <c r="CEY64" s="366"/>
      <c r="CEZ64" s="366"/>
      <c r="CFA64" s="366"/>
      <c r="CFB64" s="366"/>
      <c r="CFC64" s="366"/>
      <c r="CFD64" s="366"/>
      <c r="CFE64" s="366"/>
      <c r="CFF64" s="366"/>
      <c r="CFG64" s="366"/>
      <c r="CFH64" s="366"/>
      <c r="CFI64" s="366"/>
      <c r="CFJ64" s="366"/>
      <c r="CFK64" s="366"/>
      <c r="CFL64" s="366"/>
      <c r="CFM64" s="366"/>
      <c r="CFN64" s="366"/>
      <c r="CFO64" s="366"/>
      <c r="CFP64" s="366"/>
      <c r="CFQ64" s="366"/>
      <c r="CFR64" s="366"/>
      <c r="CFS64" s="366"/>
      <c r="CFT64" s="366"/>
      <c r="CFU64" s="366"/>
      <c r="CFV64" s="366"/>
      <c r="CFW64" s="366"/>
      <c r="CFX64" s="366"/>
      <c r="CFY64" s="366"/>
      <c r="CFZ64" s="366"/>
    </row>
    <row r="65" spans="1:2210" s="365" customFormat="1" ht="93.6" x14ac:dyDescent="0.3">
      <c r="A65" s="372" t="s">
        <v>1258</v>
      </c>
      <c r="B65" s="379" t="s">
        <v>1143</v>
      </c>
      <c r="C65" s="373" t="s">
        <v>1259</v>
      </c>
      <c r="D65" s="379" t="s">
        <v>1165</v>
      </c>
      <c r="E65" s="373" t="s">
        <v>1257</v>
      </c>
      <c r="F65" s="373" t="s">
        <v>1172</v>
      </c>
      <c r="G65" s="373" t="s">
        <v>1019</v>
      </c>
      <c r="H65" s="373">
        <v>2</v>
      </c>
      <c r="I65" s="373" t="s">
        <v>1012</v>
      </c>
      <c r="J65" s="373">
        <v>30</v>
      </c>
      <c r="K65" s="375"/>
      <c r="L65" s="373" t="s">
        <v>1047</v>
      </c>
      <c r="M65" s="373" t="s">
        <v>1148</v>
      </c>
      <c r="N65" s="373"/>
      <c r="V65" s="398"/>
      <c r="X65" s="392" t="s">
        <v>154</v>
      </c>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66"/>
      <c r="DS65" s="366"/>
      <c r="DT65" s="366"/>
      <c r="DU65" s="366"/>
      <c r="DV65" s="366"/>
      <c r="DW65" s="366"/>
      <c r="DX65" s="366"/>
      <c r="DY65" s="366"/>
      <c r="DZ65" s="366"/>
      <c r="EA65" s="366"/>
      <c r="EB65" s="366"/>
      <c r="EC65" s="366"/>
      <c r="ED65" s="366"/>
      <c r="EE65" s="366"/>
      <c r="EF65" s="366"/>
      <c r="EG65" s="366"/>
      <c r="EH65" s="366"/>
      <c r="EI65" s="366"/>
      <c r="EJ65" s="366"/>
      <c r="EK65" s="366"/>
      <c r="EL65" s="366"/>
      <c r="EM65" s="366"/>
      <c r="EN65" s="366"/>
      <c r="EO65" s="366"/>
      <c r="EP65" s="366"/>
      <c r="EQ65" s="366"/>
      <c r="ER65" s="366"/>
      <c r="ES65" s="366"/>
      <c r="ET65" s="366"/>
      <c r="EU65" s="366"/>
      <c r="EV65" s="366"/>
      <c r="EW65" s="366"/>
      <c r="EX65" s="366"/>
      <c r="EY65" s="366"/>
      <c r="EZ65" s="366"/>
      <c r="FA65" s="366"/>
      <c r="FB65" s="366"/>
      <c r="FC65" s="366"/>
      <c r="FD65" s="366"/>
      <c r="FE65" s="366"/>
      <c r="FF65" s="366"/>
      <c r="FG65" s="366"/>
      <c r="FH65" s="366"/>
      <c r="FI65" s="366"/>
      <c r="FJ65" s="366"/>
      <c r="FK65" s="366"/>
      <c r="FL65" s="366"/>
      <c r="FM65" s="366"/>
      <c r="FN65" s="366"/>
      <c r="FO65" s="366"/>
      <c r="FP65" s="366"/>
      <c r="FQ65" s="366"/>
      <c r="FR65" s="366"/>
      <c r="FS65" s="366"/>
      <c r="FT65" s="366"/>
      <c r="FU65" s="366"/>
      <c r="FV65" s="366"/>
      <c r="FW65" s="366"/>
      <c r="FX65" s="366"/>
      <c r="FY65" s="366"/>
      <c r="FZ65" s="366"/>
      <c r="GA65" s="366"/>
      <c r="GB65" s="366"/>
      <c r="GC65" s="366"/>
      <c r="GD65" s="366"/>
      <c r="GE65" s="366"/>
      <c r="GF65" s="366"/>
      <c r="GG65" s="366"/>
      <c r="GH65" s="366"/>
      <c r="GI65" s="366"/>
      <c r="GJ65" s="366"/>
      <c r="GK65" s="366"/>
      <c r="GL65" s="366"/>
      <c r="GM65" s="366"/>
      <c r="GN65" s="366"/>
      <c r="GO65" s="366"/>
      <c r="GP65" s="366"/>
      <c r="GQ65" s="366"/>
      <c r="GR65" s="366"/>
      <c r="GS65" s="366"/>
      <c r="GT65" s="366"/>
      <c r="GU65" s="366"/>
      <c r="GV65" s="366"/>
      <c r="GW65" s="366"/>
      <c r="GX65" s="366"/>
      <c r="GY65" s="366"/>
      <c r="GZ65" s="366"/>
      <c r="HA65" s="366"/>
      <c r="HB65" s="366"/>
      <c r="HC65" s="366"/>
      <c r="HD65" s="366"/>
      <c r="HE65" s="366"/>
      <c r="HF65" s="366"/>
      <c r="HG65" s="366"/>
      <c r="HH65" s="366"/>
      <c r="HI65" s="366"/>
      <c r="HJ65" s="366"/>
      <c r="HK65" s="366"/>
      <c r="HL65" s="366"/>
      <c r="HM65" s="366"/>
      <c r="HN65" s="366"/>
      <c r="HO65" s="366"/>
      <c r="HP65" s="366"/>
      <c r="HQ65" s="366"/>
      <c r="HR65" s="366"/>
      <c r="HS65" s="366"/>
      <c r="HT65" s="366"/>
      <c r="HU65" s="366"/>
      <c r="HV65" s="366"/>
      <c r="HW65" s="366"/>
      <c r="HX65" s="366"/>
      <c r="HY65" s="366"/>
      <c r="HZ65" s="366"/>
      <c r="IA65" s="366"/>
      <c r="IB65" s="366"/>
      <c r="IC65" s="366"/>
      <c r="ID65" s="366"/>
      <c r="IE65" s="366"/>
      <c r="IF65" s="366"/>
      <c r="IG65" s="366"/>
      <c r="IH65" s="366"/>
      <c r="II65" s="366"/>
      <c r="IJ65" s="366"/>
      <c r="IK65" s="366"/>
      <c r="IL65" s="366"/>
      <c r="IM65" s="366"/>
      <c r="IN65" s="366"/>
      <c r="IO65" s="366"/>
      <c r="IP65" s="366"/>
      <c r="IQ65" s="366"/>
      <c r="IR65" s="366"/>
      <c r="IS65" s="366"/>
      <c r="IT65" s="366"/>
      <c r="IU65" s="366"/>
      <c r="IV65" s="366"/>
      <c r="IW65" s="366"/>
      <c r="IX65" s="366"/>
      <c r="IY65" s="366"/>
      <c r="IZ65" s="366"/>
      <c r="JA65" s="366"/>
      <c r="JB65" s="366"/>
      <c r="JC65" s="366"/>
      <c r="JD65" s="366"/>
      <c r="JE65" s="366"/>
      <c r="JF65" s="366"/>
      <c r="JG65" s="366"/>
      <c r="JH65" s="366"/>
      <c r="JI65" s="366"/>
      <c r="JJ65" s="366"/>
      <c r="JK65" s="366"/>
      <c r="JL65" s="366"/>
      <c r="JM65" s="366"/>
      <c r="JN65" s="366"/>
      <c r="JO65" s="366"/>
      <c r="JP65" s="366"/>
      <c r="JQ65" s="366"/>
      <c r="JR65" s="366"/>
      <c r="JS65" s="366"/>
      <c r="JT65" s="366"/>
      <c r="JU65" s="366"/>
      <c r="JV65" s="366"/>
      <c r="JW65" s="366"/>
      <c r="JX65" s="366"/>
      <c r="JY65" s="366"/>
      <c r="JZ65" s="366"/>
      <c r="KA65" s="366"/>
      <c r="KB65" s="366"/>
      <c r="KC65" s="366"/>
      <c r="KD65" s="366"/>
      <c r="KE65" s="366"/>
      <c r="KF65" s="366"/>
      <c r="KG65" s="366"/>
      <c r="KH65" s="366"/>
      <c r="KI65" s="366"/>
      <c r="KJ65" s="366"/>
      <c r="KK65" s="366"/>
      <c r="KL65" s="366"/>
      <c r="KM65" s="366"/>
      <c r="KN65" s="366"/>
      <c r="KO65" s="366"/>
      <c r="KP65" s="366"/>
      <c r="KQ65" s="366"/>
      <c r="KR65" s="366"/>
      <c r="KS65" s="366"/>
      <c r="KT65" s="366"/>
      <c r="KU65" s="366"/>
      <c r="KV65" s="366"/>
      <c r="KW65" s="366"/>
      <c r="KX65" s="366"/>
      <c r="KY65" s="366"/>
      <c r="KZ65" s="366"/>
      <c r="LA65" s="366"/>
      <c r="LB65" s="366"/>
      <c r="LC65" s="366"/>
      <c r="LD65" s="366"/>
      <c r="LE65" s="366"/>
      <c r="LF65" s="366"/>
      <c r="LG65" s="366"/>
      <c r="LH65" s="366"/>
      <c r="LI65" s="366"/>
      <c r="LJ65" s="366"/>
      <c r="LK65" s="366"/>
      <c r="LL65" s="366"/>
      <c r="LM65" s="366"/>
      <c r="LN65" s="366"/>
      <c r="LO65" s="366"/>
      <c r="LP65" s="366"/>
      <c r="LQ65" s="366"/>
      <c r="LR65" s="366"/>
      <c r="LS65" s="366"/>
      <c r="LT65" s="366"/>
      <c r="LU65" s="366"/>
      <c r="LV65" s="366"/>
      <c r="LW65" s="366"/>
      <c r="LX65" s="366"/>
      <c r="LY65" s="366"/>
      <c r="LZ65" s="366"/>
      <c r="MA65" s="366"/>
      <c r="MB65" s="366"/>
      <c r="MC65" s="366"/>
      <c r="MD65" s="366"/>
      <c r="ME65" s="366"/>
      <c r="MF65" s="366"/>
      <c r="MG65" s="366"/>
      <c r="MH65" s="366"/>
      <c r="MI65" s="366"/>
      <c r="MJ65" s="366"/>
      <c r="MK65" s="366"/>
      <c r="ML65" s="366"/>
      <c r="MM65" s="366"/>
      <c r="MN65" s="366"/>
      <c r="MO65" s="366"/>
      <c r="MP65" s="366"/>
      <c r="MQ65" s="366"/>
      <c r="MR65" s="366"/>
      <c r="MS65" s="366"/>
      <c r="MT65" s="366"/>
      <c r="MU65" s="366"/>
      <c r="MV65" s="366"/>
      <c r="MW65" s="366"/>
      <c r="MX65" s="366"/>
      <c r="MY65" s="366"/>
      <c r="MZ65" s="366"/>
      <c r="NA65" s="366"/>
      <c r="NB65" s="366"/>
      <c r="NC65" s="366"/>
      <c r="ND65" s="366"/>
      <c r="NE65" s="366"/>
      <c r="NF65" s="366"/>
      <c r="NG65" s="366"/>
      <c r="NH65" s="366"/>
      <c r="NI65" s="366"/>
      <c r="NJ65" s="366"/>
      <c r="NK65" s="366"/>
      <c r="NL65" s="366"/>
      <c r="NM65" s="366"/>
      <c r="NN65" s="366"/>
      <c r="NO65" s="366"/>
      <c r="NP65" s="366"/>
      <c r="NQ65" s="366"/>
      <c r="NR65" s="366"/>
      <c r="NS65" s="366"/>
      <c r="NT65" s="366"/>
      <c r="NU65" s="366"/>
      <c r="NV65" s="366"/>
      <c r="NW65" s="366"/>
      <c r="NX65" s="366"/>
      <c r="NY65" s="366"/>
      <c r="NZ65" s="366"/>
      <c r="OA65" s="366"/>
      <c r="OB65" s="366"/>
      <c r="OC65" s="366"/>
      <c r="OD65" s="366"/>
      <c r="OE65" s="366"/>
      <c r="OF65" s="366"/>
      <c r="OG65" s="366"/>
      <c r="OH65" s="366"/>
      <c r="OI65" s="366"/>
      <c r="OJ65" s="366"/>
      <c r="OK65" s="366"/>
      <c r="OL65" s="366"/>
      <c r="OM65" s="366"/>
      <c r="ON65" s="366"/>
      <c r="OO65" s="366"/>
      <c r="OP65" s="366"/>
      <c r="OQ65" s="366"/>
      <c r="OR65" s="366"/>
      <c r="OS65" s="366"/>
      <c r="OT65" s="366"/>
      <c r="OU65" s="366"/>
      <c r="OV65" s="366"/>
      <c r="OW65" s="366"/>
      <c r="OX65" s="366"/>
      <c r="OY65" s="366"/>
      <c r="OZ65" s="366"/>
      <c r="PA65" s="366"/>
      <c r="PB65" s="366"/>
      <c r="PC65" s="366"/>
      <c r="PD65" s="366"/>
      <c r="PE65" s="366"/>
      <c r="PF65" s="366"/>
      <c r="PG65" s="366"/>
      <c r="PH65" s="366"/>
      <c r="PI65" s="366"/>
      <c r="PJ65" s="366"/>
      <c r="PK65" s="366"/>
      <c r="PL65" s="366"/>
      <c r="PM65" s="366"/>
      <c r="PN65" s="366"/>
      <c r="PO65" s="366"/>
      <c r="PP65" s="366"/>
      <c r="PQ65" s="366"/>
      <c r="PR65" s="366"/>
      <c r="PS65" s="366"/>
      <c r="PT65" s="366"/>
      <c r="PU65" s="366"/>
      <c r="PV65" s="366"/>
      <c r="PW65" s="366"/>
      <c r="PX65" s="366"/>
      <c r="PY65" s="366"/>
      <c r="PZ65" s="366"/>
      <c r="QA65" s="366"/>
      <c r="QB65" s="366"/>
      <c r="QC65" s="366"/>
      <c r="QD65" s="366"/>
      <c r="QE65" s="366"/>
      <c r="QF65" s="366"/>
      <c r="QG65" s="366"/>
      <c r="QH65" s="366"/>
      <c r="QI65" s="366"/>
      <c r="QJ65" s="366"/>
      <c r="QK65" s="366"/>
      <c r="QL65" s="366"/>
      <c r="QM65" s="366"/>
      <c r="QN65" s="366"/>
      <c r="QO65" s="366"/>
      <c r="QP65" s="366"/>
      <c r="QQ65" s="366"/>
      <c r="QR65" s="366"/>
      <c r="QS65" s="366"/>
      <c r="QT65" s="366"/>
      <c r="QU65" s="366"/>
      <c r="QV65" s="366"/>
      <c r="QW65" s="366"/>
      <c r="QX65" s="366"/>
      <c r="QY65" s="366"/>
      <c r="QZ65" s="366"/>
      <c r="RA65" s="366"/>
      <c r="RB65" s="366"/>
      <c r="RC65" s="366"/>
      <c r="RD65" s="366"/>
      <c r="RE65" s="366"/>
      <c r="RF65" s="366"/>
      <c r="RG65" s="366"/>
      <c r="RH65" s="366"/>
      <c r="RI65" s="366"/>
      <c r="RJ65" s="366"/>
      <c r="RK65" s="366"/>
      <c r="RL65" s="366"/>
      <c r="RM65" s="366"/>
      <c r="RN65" s="366"/>
      <c r="RO65" s="366"/>
      <c r="RP65" s="366"/>
      <c r="RQ65" s="366"/>
      <c r="RR65" s="366"/>
      <c r="RS65" s="366"/>
      <c r="RT65" s="366"/>
      <c r="RU65" s="366"/>
      <c r="RV65" s="366"/>
      <c r="RW65" s="366"/>
      <c r="RX65" s="366"/>
      <c r="RY65" s="366"/>
      <c r="RZ65" s="366"/>
      <c r="SA65" s="366"/>
      <c r="SB65" s="366"/>
      <c r="SC65" s="366"/>
      <c r="SD65" s="366"/>
      <c r="SE65" s="366"/>
      <c r="SF65" s="366"/>
      <c r="SG65" s="366"/>
      <c r="SH65" s="366"/>
      <c r="SI65" s="366"/>
      <c r="SJ65" s="366"/>
      <c r="SK65" s="366"/>
      <c r="SL65" s="366"/>
      <c r="SM65" s="366"/>
      <c r="SN65" s="366"/>
      <c r="SO65" s="366"/>
      <c r="SP65" s="366"/>
      <c r="SQ65" s="366"/>
      <c r="SR65" s="366"/>
      <c r="SS65" s="366"/>
      <c r="ST65" s="366"/>
      <c r="SU65" s="366"/>
      <c r="SV65" s="366"/>
      <c r="SW65" s="366"/>
      <c r="SX65" s="366"/>
      <c r="SY65" s="366"/>
      <c r="SZ65" s="366"/>
      <c r="TA65" s="366"/>
      <c r="TB65" s="366"/>
      <c r="TC65" s="366"/>
      <c r="TD65" s="366"/>
      <c r="TE65" s="366"/>
      <c r="TF65" s="366"/>
      <c r="TG65" s="366"/>
      <c r="TH65" s="366"/>
      <c r="TI65" s="366"/>
      <c r="TJ65" s="366"/>
      <c r="TK65" s="366"/>
      <c r="TL65" s="366"/>
      <c r="TM65" s="366"/>
      <c r="TN65" s="366"/>
      <c r="TO65" s="366"/>
      <c r="TP65" s="366"/>
      <c r="TQ65" s="366"/>
      <c r="TR65" s="366"/>
      <c r="TS65" s="366"/>
      <c r="TT65" s="366"/>
      <c r="TU65" s="366"/>
      <c r="TV65" s="366"/>
      <c r="TW65" s="366"/>
      <c r="TX65" s="366"/>
      <c r="TY65" s="366"/>
      <c r="TZ65" s="366"/>
      <c r="UA65" s="366"/>
      <c r="UB65" s="366"/>
      <c r="UC65" s="366"/>
      <c r="UD65" s="366"/>
      <c r="UE65" s="366"/>
      <c r="UF65" s="366"/>
      <c r="UG65" s="366"/>
      <c r="UH65" s="366"/>
      <c r="UI65" s="366"/>
      <c r="UJ65" s="366"/>
      <c r="UK65" s="366"/>
      <c r="UL65" s="366"/>
      <c r="UM65" s="366"/>
      <c r="UN65" s="366"/>
      <c r="UO65" s="366"/>
      <c r="UP65" s="366"/>
      <c r="UQ65" s="366"/>
      <c r="UR65" s="366"/>
      <c r="US65" s="366"/>
      <c r="UT65" s="366"/>
      <c r="UU65" s="366"/>
      <c r="UV65" s="366"/>
      <c r="UW65" s="366"/>
      <c r="UX65" s="366"/>
      <c r="UY65" s="366"/>
      <c r="UZ65" s="366"/>
      <c r="VA65" s="366"/>
      <c r="VB65" s="366"/>
      <c r="VC65" s="366"/>
      <c r="VD65" s="366"/>
      <c r="VE65" s="366"/>
      <c r="VF65" s="366"/>
      <c r="VG65" s="366"/>
      <c r="VH65" s="366"/>
      <c r="VI65" s="366"/>
      <c r="VJ65" s="366"/>
      <c r="VK65" s="366"/>
      <c r="VL65" s="366"/>
      <c r="VM65" s="366"/>
      <c r="VN65" s="366"/>
      <c r="VO65" s="366"/>
      <c r="VP65" s="366"/>
      <c r="VQ65" s="366"/>
      <c r="VR65" s="366"/>
      <c r="VS65" s="366"/>
      <c r="VT65" s="366"/>
      <c r="VU65" s="366"/>
      <c r="VV65" s="366"/>
      <c r="VW65" s="366"/>
      <c r="VX65" s="366"/>
      <c r="VY65" s="366"/>
      <c r="VZ65" s="366"/>
      <c r="WA65" s="366"/>
      <c r="WB65" s="366"/>
      <c r="WC65" s="366"/>
      <c r="WD65" s="366"/>
      <c r="WE65" s="366"/>
      <c r="WF65" s="366"/>
      <c r="WG65" s="366"/>
      <c r="WH65" s="366"/>
      <c r="WI65" s="366"/>
      <c r="WJ65" s="366"/>
      <c r="WK65" s="366"/>
      <c r="WL65" s="366"/>
      <c r="WM65" s="366"/>
      <c r="WN65" s="366"/>
      <c r="WO65" s="366"/>
      <c r="WP65" s="366"/>
      <c r="WQ65" s="366"/>
      <c r="WR65" s="366"/>
      <c r="WS65" s="366"/>
      <c r="WT65" s="366"/>
      <c r="WU65" s="366"/>
      <c r="WV65" s="366"/>
      <c r="WW65" s="366"/>
      <c r="WX65" s="366"/>
      <c r="WY65" s="366"/>
      <c r="WZ65" s="366"/>
      <c r="XA65" s="366"/>
      <c r="XB65" s="366"/>
      <c r="XC65" s="366"/>
      <c r="XD65" s="366"/>
      <c r="XE65" s="366"/>
      <c r="XF65" s="366"/>
      <c r="XG65" s="366"/>
      <c r="XH65" s="366"/>
      <c r="XI65" s="366"/>
      <c r="XJ65" s="366"/>
      <c r="XK65" s="366"/>
      <c r="XL65" s="366"/>
      <c r="XM65" s="366"/>
      <c r="XN65" s="366"/>
      <c r="XO65" s="366"/>
      <c r="XP65" s="366"/>
      <c r="XQ65" s="366"/>
      <c r="XR65" s="366"/>
      <c r="XS65" s="366"/>
      <c r="XT65" s="366"/>
      <c r="XU65" s="366"/>
      <c r="XV65" s="366"/>
      <c r="XW65" s="366"/>
      <c r="XX65" s="366"/>
      <c r="XY65" s="366"/>
      <c r="XZ65" s="366"/>
      <c r="YA65" s="366"/>
      <c r="YB65" s="366"/>
      <c r="YC65" s="366"/>
      <c r="YD65" s="366"/>
      <c r="YE65" s="366"/>
      <c r="YF65" s="366"/>
      <c r="YG65" s="366"/>
      <c r="YH65" s="366"/>
      <c r="YI65" s="366"/>
      <c r="YJ65" s="366"/>
      <c r="YK65" s="366"/>
      <c r="YL65" s="366"/>
      <c r="YM65" s="366"/>
      <c r="YN65" s="366"/>
      <c r="YO65" s="366"/>
      <c r="YP65" s="366"/>
      <c r="YQ65" s="366"/>
      <c r="YR65" s="366"/>
      <c r="YS65" s="366"/>
      <c r="YT65" s="366"/>
      <c r="YU65" s="366"/>
      <c r="YV65" s="366"/>
      <c r="YW65" s="366"/>
      <c r="YX65" s="366"/>
      <c r="YY65" s="366"/>
      <c r="YZ65" s="366"/>
      <c r="ZA65" s="366"/>
      <c r="ZB65" s="366"/>
      <c r="ZC65" s="366"/>
      <c r="ZD65" s="366"/>
      <c r="ZE65" s="366"/>
      <c r="ZF65" s="366"/>
      <c r="ZG65" s="366"/>
      <c r="ZH65" s="366"/>
      <c r="ZI65" s="366"/>
      <c r="ZJ65" s="366"/>
      <c r="ZK65" s="366"/>
      <c r="ZL65" s="366"/>
      <c r="ZM65" s="366"/>
      <c r="ZN65" s="366"/>
      <c r="ZO65" s="366"/>
      <c r="ZP65" s="366"/>
      <c r="ZQ65" s="366"/>
      <c r="ZR65" s="366"/>
      <c r="ZS65" s="366"/>
      <c r="ZT65" s="366"/>
      <c r="ZU65" s="366"/>
      <c r="ZV65" s="366"/>
      <c r="ZW65" s="366"/>
      <c r="ZX65" s="366"/>
      <c r="ZY65" s="366"/>
      <c r="ZZ65" s="366"/>
      <c r="AAA65" s="366"/>
      <c r="AAB65" s="366"/>
      <c r="AAC65" s="366"/>
      <c r="AAD65" s="366"/>
      <c r="AAE65" s="366"/>
      <c r="AAF65" s="366"/>
      <c r="AAG65" s="366"/>
      <c r="AAH65" s="366"/>
      <c r="AAI65" s="366"/>
      <c r="AAJ65" s="366"/>
      <c r="AAK65" s="366"/>
      <c r="AAL65" s="366"/>
      <c r="AAM65" s="366"/>
      <c r="AAN65" s="366"/>
      <c r="AAO65" s="366"/>
      <c r="AAP65" s="366"/>
      <c r="AAQ65" s="366"/>
      <c r="AAR65" s="366"/>
      <c r="AAS65" s="366"/>
      <c r="AAT65" s="366"/>
      <c r="AAU65" s="366"/>
      <c r="AAV65" s="366"/>
      <c r="AAW65" s="366"/>
      <c r="AAX65" s="366"/>
      <c r="AAY65" s="366"/>
      <c r="AAZ65" s="366"/>
      <c r="ABA65" s="366"/>
      <c r="ABB65" s="366"/>
      <c r="ABC65" s="366"/>
      <c r="ABD65" s="366"/>
      <c r="ABE65" s="366"/>
      <c r="ABF65" s="366"/>
      <c r="ABG65" s="366"/>
      <c r="ABH65" s="366"/>
      <c r="ABI65" s="366"/>
      <c r="ABJ65" s="366"/>
      <c r="ABK65" s="366"/>
      <c r="ABL65" s="366"/>
      <c r="ABM65" s="366"/>
      <c r="ABN65" s="366"/>
      <c r="ABO65" s="366"/>
      <c r="ABP65" s="366"/>
      <c r="ABQ65" s="366"/>
      <c r="ABR65" s="366"/>
      <c r="ABS65" s="366"/>
      <c r="ABT65" s="366"/>
      <c r="ABU65" s="366"/>
      <c r="ABV65" s="366"/>
      <c r="ABW65" s="366"/>
      <c r="ABX65" s="366"/>
      <c r="ABY65" s="366"/>
      <c r="ABZ65" s="366"/>
      <c r="ACA65" s="366"/>
      <c r="ACB65" s="366"/>
      <c r="ACC65" s="366"/>
      <c r="ACD65" s="366"/>
      <c r="ACE65" s="366"/>
      <c r="ACF65" s="366"/>
      <c r="ACG65" s="366"/>
      <c r="ACH65" s="366"/>
      <c r="ACI65" s="366"/>
      <c r="ACJ65" s="366"/>
      <c r="ACK65" s="366"/>
      <c r="ACL65" s="366"/>
      <c r="ACM65" s="366"/>
      <c r="ACN65" s="366"/>
      <c r="ACO65" s="366"/>
      <c r="ACP65" s="366"/>
      <c r="ACQ65" s="366"/>
      <c r="ACR65" s="366"/>
      <c r="ACS65" s="366"/>
      <c r="ACT65" s="366"/>
      <c r="ACU65" s="366"/>
      <c r="ACV65" s="366"/>
      <c r="ACW65" s="366"/>
      <c r="ACX65" s="366"/>
      <c r="ACY65" s="366"/>
      <c r="ACZ65" s="366"/>
      <c r="ADA65" s="366"/>
      <c r="ADB65" s="366"/>
      <c r="ADC65" s="366"/>
      <c r="ADD65" s="366"/>
      <c r="ADE65" s="366"/>
      <c r="ADF65" s="366"/>
      <c r="ADG65" s="366"/>
      <c r="ADH65" s="366"/>
      <c r="ADI65" s="366"/>
      <c r="ADJ65" s="366"/>
      <c r="ADK65" s="366"/>
      <c r="ADL65" s="366"/>
      <c r="ADM65" s="366"/>
      <c r="ADN65" s="366"/>
      <c r="ADO65" s="366"/>
      <c r="ADP65" s="366"/>
      <c r="ADQ65" s="366"/>
      <c r="ADR65" s="366"/>
      <c r="ADS65" s="366"/>
      <c r="ADT65" s="366"/>
      <c r="ADU65" s="366"/>
      <c r="ADV65" s="366"/>
      <c r="ADW65" s="366"/>
      <c r="ADX65" s="366"/>
      <c r="ADY65" s="366"/>
      <c r="ADZ65" s="366"/>
      <c r="AEA65" s="366"/>
      <c r="AEB65" s="366"/>
      <c r="AEC65" s="366"/>
      <c r="AED65" s="366"/>
      <c r="AEE65" s="366"/>
      <c r="AEF65" s="366"/>
      <c r="AEG65" s="366"/>
      <c r="AEH65" s="366"/>
      <c r="AEI65" s="366"/>
      <c r="AEJ65" s="366"/>
      <c r="AEK65" s="366"/>
      <c r="AEL65" s="366"/>
      <c r="AEM65" s="366"/>
      <c r="AEN65" s="366"/>
      <c r="AEO65" s="366"/>
      <c r="AEP65" s="366"/>
      <c r="AEQ65" s="366"/>
      <c r="AER65" s="366"/>
      <c r="AES65" s="366"/>
      <c r="AET65" s="366"/>
      <c r="AEU65" s="366"/>
      <c r="AEV65" s="366"/>
      <c r="AEW65" s="366"/>
      <c r="AEX65" s="366"/>
      <c r="AEY65" s="366"/>
      <c r="AEZ65" s="366"/>
      <c r="AFA65" s="366"/>
      <c r="AFB65" s="366"/>
      <c r="AFC65" s="366"/>
      <c r="AFD65" s="366"/>
      <c r="AFE65" s="366"/>
      <c r="AFF65" s="366"/>
      <c r="AFG65" s="366"/>
      <c r="AFH65" s="366"/>
      <c r="AFI65" s="366"/>
      <c r="AFJ65" s="366"/>
      <c r="AFK65" s="366"/>
      <c r="AFL65" s="366"/>
      <c r="AFM65" s="366"/>
      <c r="AFN65" s="366"/>
      <c r="AFO65" s="366"/>
      <c r="AFP65" s="366"/>
      <c r="AFQ65" s="366"/>
      <c r="AFR65" s="366"/>
      <c r="AFS65" s="366"/>
      <c r="AFT65" s="366"/>
      <c r="AFU65" s="366"/>
      <c r="AFV65" s="366"/>
      <c r="AFW65" s="366"/>
      <c r="AFX65" s="366"/>
      <c r="AFY65" s="366"/>
      <c r="AFZ65" s="366"/>
      <c r="AGA65" s="366"/>
      <c r="AGB65" s="366"/>
      <c r="AGC65" s="366"/>
      <c r="AGD65" s="366"/>
      <c r="AGE65" s="366"/>
      <c r="AGF65" s="366"/>
      <c r="AGG65" s="366"/>
      <c r="AGH65" s="366"/>
      <c r="AGI65" s="366"/>
      <c r="AGJ65" s="366"/>
      <c r="AGK65" s="366"/>
      <c r="AGL65" s="366"/>
      <c r="AGM65" s="366"/>
      <c r="AGN65" s="366"/>
      <c r="AGO65" s="366"/>
      <c r="AGP65" s="366"/>
      <c r="AGQ65" s="366"/>
      <c r="AGR65" s="366"/>
      <c r="AGS65" s="366"/>
      <c r="AGT65" s="366"/>
      <c r="AGU65" s="366"/>
      <c r="AGV65" s="366"/>
      <c r="AGW65" s="366"/>
      <c r="AGX65" s="366"/>
      <c r="AGY65" s="366"/>
      <c r="AGZ65" s="366"/>
      <c r="AHA65" s="366"/>
      <c r="AHB65" s="366"/>
      <c r="AHC65" s="366"/>
      <c r="AHD65" s="366"/>
      <c r="AHE65" s="366"/>
      <c r="AHF65" s="366"/>
      <c r="AHG65" s="366"/>
      <c r="AHH65" s="366"/>
      <c r="AHI65" s="366"/>
      <c r="AHJ65" s="366"/>
      <c r="AHK65" s="366"/>
      <c r="AHL65" s="366"/>
      <c r="AHM65" s="366"/>
      <c r="AHN65" s="366"/>
      <c r="AHO65" s="366"/>
      <c r="AHP65" s="366"/>
      <c r="AHQ65" s="366"/>
      <c r="AHR65" s="366"/>
      <c r="AHS65" s="366"/>
      <c r="AHT65" s="366"/>
      <c r="AHU65" s="366"/>
      <c r="AHV65" s="366"/>
      <c r="AHW65" s="366"/>
      <c r="AHX65" s="366"/>
      <c r="AHY65" s="366"/>
      <c r="AHZ65" s="366"/>
      <c r="AIA65" s="366"/>
      <c r="AIB65" s="366"/>
      <c r="AIC65" s="366"/>
      <c r="AID65" s="366"/>
      <c r="AIE65" s="366"/>
      <c r="AIF65" s="366"/>
      <c r="AIG65" s="366"/>
      <c r="AIH65" s="366"/>
      <c r="AII65" s="366"/>
      <c r="AIJ65" s="366"/>
      <c r="AIK65" s="366"/>
      <c r="AIL65" s="366"/>
      <c r="AIM65" s="366"/>
      <c r="AIN65" s="366"/>
      <c r="AIO65" s="366"/>
      <c r="AIP65" s="366"/>
      <c r="AIQ65" s="366"/>
      <c r="AIR65" s="366"/>
      <c r="AIS65" s="366"/>
      <c r="AIT65" s="366"/>
      <c r="AIU65" s="366"/>
      <c r="AIV65" s="366"/>
      <c r="AIW65" s="366"/>
      <c r="AIX65" s="366"/>
      <c r="AIY65" s="366"/>
      <c r="AIZ65" s="366"/>
      <c r="AJA65" s="366"/>
      <c r="AJB65" s="366"/>
      <c r="AJC65" s="366"/>
      <c r="AJD65" s="366"/>
      <c r="AJE65" s="366"/>
      <c r="AJF65" s="366"/>
      <c r="AJG65" s="366"/>
      <c r="AJH65" s="366"/>
      <c r="AJI65" s="366"/>
      <c r="AJJ65" s="366"/>
      <c r="AJK65" s="366"/>
      <c r="AJL65" s="366"/>
      <c r="AJM65" s="366"/>
      <c r="AJN65" s="366"/>
      <c r="AJO65" s="366"/>
      <c r="AJP65" s="366"/>
      <c r="AJQ65" s="366"/>
      <c r="AJR65" s="366"/>
      <c r="AJS65" s="366"/>
      <c r="AJT65" s="366"/>
      <c r="AJU65" s="366"/>
      <c r="AJV65" s="366"/>
      <c r="AJW65" s="366"/>
      <c r="AJX65" s="366"/>
      <c r="AJY65" s="366"/>
      <c r="AJZ65" s="366"/>
      <c r="AKA65" s="366"/>
      <c r="AKB65" s="366"/>
      <c r="AKC65" s="366"/>
      <c r="AKD65" s="366"/>
      <c r="AKE65" s="366"/>
      <c r="AKF65" s="366"/>
      <c r="AKG65" s="366"/>
      <c r="AKH65" s="366"/>
      <c r="AKI65" s="366"/>
      <c r="AKJ65" s="366"/>
      <c r="AKK65" s="366"/>
      <c r="AKL65" s="366"/>
      <c r="AKM65" s="366"/>
      <c r="AKN65" s="366"/>
      <c r="AKO65" s="366"/>
      <c r="AKP65" s="366"/>
      <c r="AKQ65" s="366"/>
      <c r="AKR65" s="366"/>
      <c r="AKS65" s="366"/>
      <c r="AKT65" s="366"/>
      <c r="AKU65" s="366"/>
      <c r="AKV65" s="366"/>
      <c r="AKW65" s="366"/>
      <c r="AKX65" s="366"/>
      <c r="AKY65" s="366"/>
      <c r="AKZ65" s="366"/>
      <c r="ALA65" s="366"/>
      <c r="ALB65" s="366"/>
      <c r="ALC65" s="366"/>
      <c r="ALD65" s="366"/>
      <c r="ALE65" s="366"/>
      <c r="ALF65" s="366"/>
      <c r="ALG65" s="366"/>
      <c r="ALH65" s="366"/>
      <c r="ALI65" s="366"/>
      <c r="ALJ65" s="366"/>
      <c r="ALK65" s="366"/>
      <c r="ALL65" s="366"/>
      <c r="ALM65" s="366"/>
      <c r="ALN65" s="366"/>
      <c r="ALO65" s="366"/>
      <c r="ALP65" s="366"/>
      <c r="ALQ65" s="366"/>
      <c r="ALR65" s="366"/>
      <c r="ALS65" s="366"/>
      <c r="ALT65" s="366"/>
      <c r="ALU65" s="366"/>
      <c r="ALV65" s="366"/>
      <c r="ALW65" s="366"/>
      <c r="ALX65" s="366"/>
      <c r="ALY65" s="366"/>
      <c r="ALZ65" s="366"/>
      <c r="AMA65" s="366"/>
      <c r="AMB65" s="366"/>
      <c r="AMC65" s="366"/>
      <c r="AMD65" s="366"/>
      <c r="AME65" s="366"/>
      <c r="AMF65" s="366"/>
      <c r="AMG65" s="366"/>
      <c r="AMH65" s="366"/>
      <c r="AMI65" s="366"/>
      <c r="AMJ65" s="366"/>
      <c r="AMK65" s="366"/>
      <c r="AML65" s="366"/>
      <c r="AMM65" s="366"/>
      <c r="AMN65" s="366"/>
      <c r="AMO65" s="366"/>
      <c r="AMP65" s="366"/>
      <c r="AMQ65" s="366"/>
      <c r="AMR65" s="366"/>
      <c r="AMS65" s="366"/>
      <c r="AMT65" s="366"/>
      <c r="AMU65" s="366"/>
      <c r="AMV65" s="366"/>
      <c r="AMW65" s="366"/>
      <c r="AMX65" s="366"/>
      <c r="AMY65" s="366"/>
      <c r="AMZ65" s="366"/>
      <c r="ANA65" s="366"/>
      <c r="ANB65" s="366"/>
      <c r="ANC65" s="366"/>
      <c r="AND65" s="366"/>
      <c r="ANE65" s="366"/>
      <c r="ANF65" s="366"/>
      <c r="ANG65" s="366"/>
      <c r="ANH65" s="366"/>
      <c r="ANI65" s="366"/>
      <c r="ANJ65" s="366"/>
      <c r="ANK65" s="366"/>
      <c r="ANL65" s="366"/>
      <c r="ANM65" s="366"/>
      <c r="ANN65" s="366"/>
      <c r="ANO65" s="366"/>
      <c r="ANP65" s="366"/>
      <c r="ANQ65" s="366"/>
      <c r="ANR65" s="366"/>
      <c r="ANS65" s="366"/>
      <c r="ANT65" s="366"/>
      <c r="ANU65" s="366"/>
      <c r="ANV65" s="366"/>
      <c r="ANW65" s="366"/>
      <c r="ANX65" s="366"/>
      <c r="ANY65" s="366"/>
      <c r="ANZ65" s="366"/>
      <c r="AOA65" s="366"/>
      <c r="AOB65" s="366"/>
      <c r="AOC65" s="366"/>
      <c r="AOD65" s="366"/>
      <c r="AOE65" s="366"/>
      <c r="AOF65" s="366"/>
      <c r="AOG65" s="366"/>
      <c r="AOH65" s="366"/>
      <c r="AOI65" s="366"/>
      <c r="AOJ65" s="366"/>
      <c r="AOK65" s="366"/>
      <c r="AOL65" s="366"/>
      <c r="AOM65" s="366"/>
      <c r="AON65" s="366"/>
      <c r="AOO65" s="366"/>
      <c r="AOP65" s="366"/>
      <c r="AOQ65" s="366"/>
      <c r="AOR65" s="366"/>
      <c r="AOS65" s="366"/>
      <c r="AOT65" s="366"/>
      <c r="AOU65" s="366"/>
      <c r="AOV65" s="366"/>
      <c r="AOW65" s="366"/>
      <c r="AOX65" s="366"/>
      <c r="AOY65" s="366"/>
      <c r="AOZ65" s="366"/>
      <c r="APA65" s="366"/>
      <c r="APB65" s="366"/>
      <c r="APC65" s="366"/>
      <c r="APD65" s="366"/>
      <c r="APE65" s="366"/>
      <c r="APF65" s="366"/>
      <c r="APG65" s="366"/>
      <c r="APH65" s="366"/>
      <c r="API65" s="366"/>
      <c r="APJ65" s="366"/>
      <c r="APK65" s="366"/>
      <c r="APL65" s="366"/>
      <c r="APM65" s="366"/>
      <c r="APN65" s="366"/>
      <c r="APO65" s="366"/>
      <c r="APP65" s="366"/>
      <c r="APQ65" s="366"/>
      <c r="APR65" s="366"/>
      <c r="APS65" s="366"/>
      <c r="APT65" s="366"/>
      <c r="APU65" s="366"/>
      <c r="APV65" s="366"/>
      <c r="APW65" s="366"/>
      <c r="APX65" s="366"/>
      <c r="APY65" s="366"/>
      <c r="APZ65" s="366"/>
      <c r="AQA65" s="366"/>
      <c r="AQB65" s="366"/>
      <c r="AQC65" s="366"/>
      <c r="AQD65" s="366"/>
      <c r="AQE65" s="366"/>
      <c r="AQF65" s="366"/>
      <c r="AQG65" s="366"/>
      <c r="AQH65" s="366"/>
      <c r="AQI65" s="366"/>
      <c r="AQJ65" s="366"/>
      <c r="AQK65" s="366"/>
      <c r="AQL65" s="366"/>
      <c r="AQM65" s="366"/>
      <c r="AQN65" s="366"/>
      <c r="AQO65" s="366"/>
      <c r="AQP65" s="366"/>
      <c r="AQQ65" s="366"/>
      <c r="AQR65" s="366"/>
      <c r="AQS65" s="366"/>
      <c r="AQT65" s="366"/>
      <c r="AQU65" s="366"/>
      <c r="AQV65" s="366"/>
      <c r="AQW65" s="366"/>
      <c r="AQX65" s="366"/>
      <c r="AQY65" s="366"/>
      <c r="AQZ65" s="366"/>
      <c r="ARA65" s="366"/>
      <c r="ARB65" s="366"/>
      <c r="ARC65" s="366"/>
      <c r="ARD65" s="366"/>
      <c r="ARE65" s="366"/>
      <c r="ARF65" s="366"/>
      <c r="ARG65" s="366"/>
      <c r="ARH65" s="366"/>
      <c r="ARI65" s="366"/>
      <c r="ARJ65" s="366"/>
      <c r="ARK65" s="366"/>
      <c r="ARL65" s="366"/>
      <c r="ARM65" s="366"/>
      <c r="ARN65" s="366"/>
      <c r="ARO65" s="366"/>
      <c r="ARP65" s="366"/>
      <c r="ARQ65" s="366"/>
      <c r="ARR65" s="366"/>
      <c r="ARS65" s="366"/>
      <c r="ART65" s="366"/>
      <c r="ARU65" s="366"/>
      <c r="ARV65" s="366"/>
      <c r="ARW65" s="366"/>
      <c r="ARX65" s="366"/>
      <c r="ARY65" s="366"/>
      <c r="ARZ65" s="366"/>
      <c r="ASA65" s="366"/>
      <c r="ASB65" s="366"/>
      <c r="ASC65" s="366"/>
      <c r="ASD65" s="366"/>
      <c r="ASE65" s="366"/>
      <c r="ASF65" s="366"/>
      <c r="ASG65" s="366"/>
      <c r="ASH65" s="366"/>
      <c r="ASI65" s="366"/>
      <c r="ASJ65" s="366"/>
      <c r="ASK65" s="366"/>
      <c r="ASL65" s="366"/>
      <c r="ASM65" s="366"/>
      <c r="ASN65" s="366"/>
      <c r="ASO65" s="366"/>
      <c r="ASP65" s="366"/>
      <c r="ASQ65" s="366"/>
      <c r="ASR65" s="366"/>
      <c r="ASS65" s="366"/>
      <c r="AST65" s="366"/>
      <c r="ASU65" s="366"/>
      <c r="ASV65" s="366"/>
      <c r="ASW65" s="366"/>
      <c r="ASX65" s="366"/>
      <c r="ASY65" s="366"/>
      <c r="ASZ65" s="366"/>
      <c r="ATA65" s="366"/>
      <c r="ATB65" s="366"/>
      <c r="ATC65" s="366"/>
      <c r="ATD65" s="366"/>
      <c r="ATE65" s="366"/>
      <c r="ATF65" s="366"/>
      <c r="ATG65" s="366"/>
      <c r="ATH65" s="366"/>
      <c r="ATI65" s="366"/>
      <c r="ATJ65" s="366"/>
      <c r="ATK65" s="366"/>
      <c r="ATL65" s="366"/>
      <c r="ATM65" s="366"/>
      <c r="ATN65" s="366"/>
      <c r="ATO65" s="366"/>
      <c r="ATP65" s="366"/>
      <c r="ATQ65" s="366"/>
      <c r="ATR65" s="366"/>
      <c r="ATS65" s="366"/>
      <c r="ATT65" s="366"/>
      <c r="ATU65" s="366"/>
      <c r="ATV65" s="366"/>
      <c r="ATW65" s="366"/>
      <c r="ATX65" s="366"/>
      <c r="ATY65" s="366"/>
      <c r="ATZ65" s="366"/>
      <c r="AUA65" s="366"/>
      <c r="AUB65" s="366"/>
      <c r="AUC65" s="366"/>
      <c r="AUD65" s="366"/>
      <c r="AUE65" s="366"/>
      <c r="AUF65" s="366"/>
      <c r="AUG65" s="366"/>
      <c r="AUH65" s="366"/>
      <c r="AUI65" s="366"/>
      <c r="AUJ65" s="366"/>
      <c r="AUK65" s="366"/>
      <c r="AUL65" s="366"/>
      <c r="AUM65" s="366"/>
      <c r="AUN65" s="366"/>
      <c r="AUO65" s="366"/>
      <c r="AUP65" s="366"/>
      <c r="AUQ65" s="366"/>
      <c r="AUR65" s="366"/>
      <c r="AUS65" s="366"/>
      <c r="AUT65" s="366"/>
      <c r="AUU65" s="366"/>
      <c r="AUV65" s="366"/>
      <c r="AUW65" s="366"/>
      <c r="AUX65" s="366"/>
      <c r="AUY65" s="366"/>
      <c r="AUZ65" s="366"/>
      <c r="AVA65" s="366"/>
      <c r="AVB65" s="366"/>
      <c r="AVC65" s="366"/>
      <c r="AVD65" s="366"/>
      <c r="AVE65" s="366"/>
      <c r="AVF65" s="366"/>
      <c r="AVG65" s="366"/>
      <c r="AVH65" s="366"/>
      <c r="AVI65" s="366"/>
      <c r="AVJ65" s="366"/>
      <c r="AVK65" s="366"/>
      <c r="AVL65" s="366"/>
      <c r="AVM65" s="366"/>
      <c r="AVN65" s="366"/>
      <c r="AVO65" s="366"/>
      <c r="AVP65" s="366"/>
      <c r="AVQ65" s="366"/>
      <c r="AVR65" s="366"/>
      <c r="AVS65" s="366"/>
      <c r="AVT65" s="366"/>
      <c r="AVU65" s="366"/>
      <c r="AVV65" s="366"/>
      <c r="AVW65" s="366"/>
      <c r="AVX65" s="366"/>
      <c r="AVY65" s="366"/>
      <c r="AVZ65" s="366"/>
      <c r="AWA65" s="366"/>
      <c r="AWB65" s="366"/>
      <c r="AWC65" s="366"/>
      <c r="AWD65" s="366"/>
      <c r="AWE65" s="366"/>
      <c r="AWF65" s="366"/>
      <c r="AWG65" s="366"/>
      <c r="AWH65" s="366"/>
      <c r="AWI65" s="366"/>
      <c r="AWJ65" s="366"/>
      <c r="AWK65" s="366"/>
      <c r="AWL65" s="366"/>
      <c r="AWM65" s="366"/>
      <c r="AWN65" s="366"/>
      <c r="AWO65" s="366"/>
      <c r="AWP65" s="366"/>
      <c r="AWQ65" s="366"/>
      <c r="AWR65" s="366"/>
      <c r="AWS65" s="366"/>
      <c r="AWT65" s="366"/>
      <c r="AWU65" s="366"/>
      <c r="AWV65" s="366"/>
      <c r="AWW65" s="366"/>
      <c r="AWX65" s="366"/>
      <c r="AWY65" s="366"/>
      <c r="AWZ65" s="366"/>
      <c r="AXA65" s="366"/>
      <c r="AXB65" s="366"/>
      <c r="AXC65" s="366"/>
      <c r="AXD65" s="366"/>
      <c r="AXE65" s="366"/>
      <c r="AXF65" s="366"/>
      <c r="AXG65" s="366"/>
      <c r="AXH65" s="366"/>
      <c r="AXI65" s="366"/>
      <c r="AXJ65" s="366"/>
      <c r="AXK65" s="366"/>
      <c r="AXL65" s="366"/>
      <c r="AXM65" s="366"/>
      <c r="AXN65" s="366"/>
      <c r="AXO65" s="366"/>
      <c r="AXP65" s="366"/>
      <c r="AXQ65" s="366"/>
      <c r="AXR65" s="366"/>
      <c r="AXS65" s="366"/>
      <c r="AXT65" s="366"/>
      <c r="AXU65" s="366"/>
      <c r="AXV65" s="366"/>
      <c r="AXW65" s="366"/>
      <c r="AXX65" s="366"/>
      <c r="AXY65" s="366"/>
      <c r="AXZ65" s="366"/>
      <c r="AYA65" s="366"/>
      <c r="AYB65" s="366"/>
      <c r="AYC65" s="366"/>
      <c r="AYD65" s="366"/>
      <c r="AYE65" s="366"/>
      <c r="AYF65" s="366"/>
      <c r="AYG65" s="366"/>
      <c r="AYH65" s="366"/>
      <c r="AYI65" s="366"/>
      <c r="AYJ65" s="366"/>
      <c r="AYK65" s="366"/>
      <c r="AYL65" s="366"/>
      <c r="AYM65" s="366"/>
      <c r="AYN65" s="366"/>
      <c r="AYO65" s="366"/>
      <c r="AYP65" s="366"/>
      <c r="AYQ65" s="366"/>
      <c r="AYR65" s="366"/>
      <c r="AYS65" s="366"/>
      <c r="AYT65" s="366"/>
      <c r="AYU65" s="366"/>
      <c r="AYV65" s="366"/>
      <c r="AYW65" s="366"/>
      <c r="AYX65" s="366"/>
      <c r="AYY65" s="366"/>
      <c r="AYZ65" s="366"/>
      <c r="AZA65" s="366"/>
      <c r="AZB65" s="366"/>
      <c r="AZC65" s="366"/>
      <c r="AZD65" s="366"/>
      <c r="AZE65" s="366"/>
      <c r="AZF65" s="366"/>
      <c r="AZG65" s="366"/>
      <c r="AZH65" s="366"/>
      <c r="AZI65" s="366"/>
      <c r="AZJ65" s="366"/>
      <c r="AZK65" s="366"/>
      <c r="AZL65" s="366"/>
      <c r="AZM65" s="366"/>
      <c r="AZN65" s="366"/>
      <c r="AZO65" s="366"/>
      <c r="AZP65" s="366"/>
      <c r="AZQ65" s="366"/>
      <c r="AZR65" s="366"/>
      <c r="AZS65" s="366"/>
      <c r="AZT65" s="366"/>
      <c r="AZU65" s="366"/>
      <c r="AZV65" s="366"/>
      <c r="AZW65" s="366"/>
      <c r="AZX65" s="366"/>
      <c r="AZY65" s="366"/>
      <c r="AZZ65" s="366"/>
      <c r="BAA65" s="366"/>
      <c r="BAB65" s="366"/>
      <c r="BAC65" s="366"/>
      <c r="BAD65" s="366"/>
      <c r="BAE65" s="366"/>
      <c r="BAF65" s="366"/>
      <c r="BAG65" s="366"/>
      <c r="BAH65" s="366"/>
      <c r="BAI65" s="366"/>
      <c r="BAJ65" s="366"/>
      <c r="BAK65" s="366"/>
      <c r="BAL65" s="366"/>
      <c r="BAM65" s="366"/>
      <c r="BAN65" s="366"/>
      <c r="BAO65" s="366"/>
      <c r="BAP65" s="366"/>
      <c r="BAQ65" s="366"/>
      <c r="BAR65" s="366"/>
      <c r="BAS65" s="366"/>
      <c r="BAT65" s="366"/>
      <c r="BAU65" s="366"/>
      <c r="BAV65" s="366"/>
      <c r="BAW65" s="366"/>
      <c r="BAX65" s="366"/>
      <c r="BAY65" s="366"/>
      <c r="BAZ65" s="366"/>
      <c r="BBA65" s="366"/>
      <c r="BBB65" s="366"/>
      <c r="BBC65" s="366"/>
      <c r="BBD65" s="366"/>
      <c r="BBE65" s="366"/>
      <c r="BBF65" s="366"/>
      <c r="BBG65" s="366"/>
      <c r="BBH65" s="366"/>
      <c r="BBI65" s="366"/>
      <c r="BBJ65" s="366"/>
      <c r="BBK65" s="366"/>
      <c r="BBL65" s="366"/>
      <c r="BBM65" s="366"/>
      <c r="BBN65" s="366"/>
      <c r="BBO65" s="366"/>
      <c r="BBP65" s="366"/>
      <c r="BBQ65" s="366"/>
      <c r="BBR65" s="366"/>
      <c r="BBS65" s="366"/>
      <c r="BBT65" s="366"/>
      <c r="BBU65" s="366"/>
      <c r="BBV65" s="366"/>
      <c r="BBW65" s="366"/>
      <c r="BBX65" s="366"/>
      <c r="BBY65" s="366"/>
      <c r="BBZ65" s="366"/>
      <c r="BCA65" s="366"/>
      <c r="BCB65" s="366"/>
      <c r="BCC65" s="366"/>
      <c r="BCD65" s="366"/>
      <c r="BCE65" s="366"/>
      <c r="BCF65" s="366"/>
      <c r="BCG65" s="366"/>
      <c r="BCH65" s="366"/>
      <c r="BCI65" s="366"/>
      <c r="BCJ65" s="366"/>
      <c r="BCK65" s="366"/>
      <c r="BCL65" s="366"/>
      <c r="BCM65" s="366"/>
      <c r="BCN65" s="366"/>
      <c r="BCO65" s="366"/>
      <c r="BCP65" s="366"/>
      <c r="BCQ65" s="366"/>
      <c r="BCR65" s="366"/>
      <c r="BCS65" s="366"/>
      <c r="BCT65" s="366"/>
      <c r="BCU65" s="366"/>
      <c r="BCV65" s="366"/>
      <c r="BCW65" s="366"/>
      <c r="BCX65" s="366"/>
      <c r="BCY65" s="366"/>
      <c r="BCZ65" s="366"/>
      <c r="BDA65" s="366"/>
      <c r="BDB65" s="366"/>
      <c r="BDC65" s="366"/>
      <c r="BDD65" s="366"/>
      <c r="BDE65" s="366"/>
      <c r="BDF65" s="366"/>
      <c r="BDG65" s="366"/>
      <c r="BDH65" s="366"/>
      <c r="BDI65" s="366"/>
      <c r="BDJ65" s="366"/>
      <c r="BDK65" s="366"/>
      <c r="BDL65" s="366"/>
      <c r="BDM65" s="366"/>
      <c r="BDN65" s="366"/>
      <c r="BDO65" s="366"/>
      <c r="BDP65" s="366"/>
      <c r="BDQ65" s="366"/>
      <c r="BDR65" s="366"/>
      <c r="BDS65" s="366"/>
      <c r="BDT65" s="366"/>
      <c r="BDU65" s="366"/>
      <c r="BDV65" s="366"/>
      <c r="BDW65" s="366"/>
      <c r="BDX65" s="366"/>
      <c r="BDY65" s="366"/>
      <c r="BDZ65" s="366"/>
      <c r="BEA65" s="366"/>
      <c r="BEB65" s="366"/>
      <c r="BEC65" s="366"/>
      <c r="BED65" s="366"/>
      <c r="BEE65" s="366"/>
      <c r="BEF65" s="366"/>
      <c r="BEG65" s="366"/>
      <c r="BEH65" s="366"/>
      <c r="BEI65" s="366"/>
      <c r="BEJ65" s="366"/>
      <c r="BEK65" s="366"/>
      <c r="BEL65" s="366"/>
      <c r="BEM65" s="366"/>
      <c r="BEN65" s="366"/>
      <c r="BEO65" s="366"/>
      <c r="BEP65" s="366"/>
      <c r="BEQ65" s="366"/>
      <c r="BER65" s="366"/>
      <c r="BES65" s="366"/>
      <c r="BET65" s="366"/>
      <c r="BEU65" s="366"/>
      <c r="BEV65" s="366"/>
      <c r="BEW65" s="366"/>
      <c r="BEX65" s="366"/>
      <c r="BEY65" s="366"/>
      <c r="BEZ65" s="366"/>
      <c r="BFA65" s="366"/>
      <c r="BFB65" s="366"/>
      <c r="BFC65" s="366"/>
      <c r="BFD65" s="366"/>
      <c r="BFE65" s="366"/>
      <c r="BFF65" s="366"/>
      <c r="BFG65" s="366"/>
      <c r="BFH65" s="366"/>
      <c r="BFI65" s="366"/>
      <c r="BFJ65" s="366"/>
      <c r="BFK65" s="366"/>
      <c r="BFL65" s="366"/>
      <c r="BFM65" s="366"/>
      <c r="BFN65" s="366"/>
      <c r="BFO65" s="366"/>
      <c r="BFP65" s="366"/>
      <c r="BFQ65" s="366"/>
      <c r="BFR65" s="366"/>
      <c r="BFS65" s="366"/>
      <c r="BFT65" s="366"/>
      <c r="BFU65" s="366"/>
      <c r="BFV65" s="366"/>
      <c r="BFW65" s="366"/>
      <c r="BFX65" s="366"/>
      <c r="BFY65" s="366"/>
      <c r="BFZ65" s="366"/>
      <c r="BGA65" s="366"/>
      <c r="BGB65" s="366"/>
      <c r="BGC65" s="366"/>
      <c r="BGD65" s="366"/>
      <c r="BGE65" s="366"/>
      <c r="BGF65" s="366"/>
      <c r="BGG65" s="366"/>
      <c r="BGH65" s="366"/>
      <c r="BGI65" s="366"/>
      <c r="BGJ65" s="366"/>
      <c r="BGK65" s="366"/>
      <c r="BGL65" s="366"/>
      <c r="BGM65" s="366"/>
      <c r="BGN65" s="366"/>
      <c r="BGO65" s="366"/>
      <c r="BGP65" s="366"/>
      <c r="BGQ65" s="366"/>
      <c r="BGR65" s="366"/>
      <c r="BGS65" s="366"/>
      <c r="BGT65" s="366"/>
      <c r="BGU65" s="366"/>
      <c r="BGV65" s="366"/>
      <c r="BGW65" s="366"/>
      <c r="BGX65" s="366"/>
      <c r="BGY65" s="366"/>
      <c r="BGZ65" s="366"/>
      <c r="BHA65" s="366"/>
      <c r="BHB65" s="366"/>
      <c r="BHC65" s="366"/>
      <c r="BHD65" s="366"/>
      <c r="BHE65" s="366"/>
      <c r="BHF65" s="366"/>
      <c r="BHG65" s="366"/>
      <c r="BHH65" s="366"/>
      <c r="BHI65" s="366"/>
      <c r="BHJ65" s="366"/>
      <c r="BHK65" s="366"/>
      <c r="BHL65" s="366"/>
      <c r="BHM65" s="366"/>
      <c r="BHN65" s="366"/>
      <c r="BHO65" s="366"/>
      <c r="BHP65" s="366"/>
      <c r="BHQ65" s="366"/>
      <c r="BHR65" s="366"/>
      <c r="BHS65" s="366"/>
      <c r="BHT65" s="366"/>
      <c r="BHU65" s="366"/>
      <c r="BHV65" s="366"/>
      <c r="BHW65" s="366"/>
      <c r="BHX65" s="366"/>
      <c r="BHY65" s="366"/>
      <c r="BHZ65" s="366"/>
      <c r="BIA65" s="366"/>
      <c r="BIB65" s="366"/>
      <c r="BIC65" s="366"/>
      <c r="BID65" s="366"/>
      <c r="BIE65" s="366"/>
      <c r="BIF65" s="366"/>
      <c r="BIG65" s="366"/>
      <c r="BIH65" s="366"/>
      <c r="BII65" s="366"/>
      <c r="BIJ65" s="366"/>
      <c r="BIK65" s="366"/>
      <c r="BIL65" s="366"/>
      <c r="BIM65" s="366"/>
      <c r="BIN65" s="366"/>
      <c r="BIO65" s="366"/>
      <c r="BIP65" s="366"/>
      <c r="BIQ65" s="366"/>
      <c r="BIR65" s="366"/>
      <c r="BIS65" s="366"/>
      <c r="BIT65" s="366"/>
      <c r="BIU65" s="366"/>
      <c r="BIV65" s="366"/>
      <c r="BIW65" s="366"/>
      <c r="BIX65" s="366"/>
      <c r="BIY65" s="366"/>
      <c r="BIZ65" s="366"/>
      <c r="BJA65" s="366"/>
      <c r="BJB65" s="366"/>
      <c r="BJC65" s="366"/>
      <c r="BJD65" s="366"/>
      <c r="BJE65" s="366"/>
      <c r="BJF65" s="366"/>
      <c r="BJG65" s="366"/>
      <c r="BJH65" s="366"/>
      <c r="BJI65" s="366"/>
      <c r="BJJ65" s="366"/>
      <c r="BJK65" s="366"/>
      <c r="BJL65" s="366"/>
      <c r="BJM65" s="366"/>
      <c r="BJN65" s="366"/>
      <c r="BJO65" s="366"/>
      <c r="BJP65" s="366"/>
      <c r="BJQ65" s="366"/>
      <c r="BJR65" s="366"/>
      <c r="BJS65" s="366"/>
      <c r="BJT65" s="366"/>
      <c r="BJU65" s="366"/>
      <c r="BJV65" s="366"/>
      <c r="BJW65" s="366"/>
      <c r="BJX65" s="366"/>
      <c r="BJY65" s="366"/>
      <c r="BJZ65" s="366"/>
      <c r="BKA65" s="366"/>
      <c r="BKB65" s="366"/>
      <c r="BKC65" s="366"/>
      <c r="BKD65" s="366"/>
      <c r="BKE65" s="366"/>
      <c r="BKF65" s="366"/>
      <c r="BKG65" s="366"/>
      <c r="BKH65" s="366"/>
      <c r="BKI65" s="366"/>
      <c r="BKJ65" s="366"/>
      <c r="BKK65" s="366"/>
      <c r="BKL65" s="366"/>
      <c r="BKM65" s="366"/>
      <c r="BKN65" s="366"/>
      <c r="BKO65" s="366"/>
      <c r="BKP65" s="366"/>
      <c r="BKQ65" s="366"/>
      <c r="BKR65" s="366"/>
      <c r="BKS65" s="366"/>
      <c r="BKT65" s="366"/>
      <c r="BKU65" s="366"/>
      <c r="BKV65" s="366"/>
      <c r="BKW65" s="366"/>
      <c r="BKX65" s="366"/>
      <c r="BKY65" s="366"/>
      <c r="BKZ65" s="366"/>
      <c r="BLA65" s="366"/>
      <c r="BLB65" s="366"/>
      <c r="BLC65" s="366"/>
      <c r="BLD65" s="366"/>
      <c r="BLE65" s="366"/>
      <c r="BLF65" s="366"/>
      <c r="BLG65" s="366"/>
      <c r="BLH65" s="366"/>
      <c r="BLI65" s="366"/>
      <c r="BLJ65" s="366"/>
      <c r="BLK65" s="366"/>
      <c r="BLL65" s="366"/>
      <c r="BLM65" s="366"/>
      <c r="BLN65" s="366"/>
      <c r="BLO65" s="366"/>
      <c r="BLP65" s="366"/>
      <c r="BLQ65" s="366"/>
      <c r="BLR65" s="366"/>
      <c r="BLS65" s="366"/>
      <c r="BLT65" s="366"/>
      <c r="BLU65" s="366"/>
      <c r="BLV65" s="366"/>
      <c r="BLW65" s="366"/>
      <c r="BLX65" s="366"/>
      <c r="BLY65" s="366"/>
      <c r="BLZ65" s="366"/>
      <c r="BMA65" s="366"/>
      <c r="BMB65" s="366"/>
      <c r="BMC65" s="366"/>
      <c r="BMD65" s="366"/>
      <c r="BME65" s="366"/>
      <c r="BMF65" s="366"/>
      <c r="BMG65" s="366"/>
      <c r="BMH65" s="366"/>
      <c r="BMI65" s="366"/>
      <c r="BMJ65" s="366"/>
      <c r="BMK65" s="366"/>
      <c r="BML65" s="366"/>
      <c r="BMM65" s="366"/>
      <c r="BMN65" s="366"/>
      <c r="BMO65" s="366"/>
      <c r="BMP65" s="366"/>
      <c r="BMQ65" s="366"/>
      <c r="BMR65" s="366"/>
      <c r="BMS65" s="366"/>
      <c r="BMT65" s="366"/>
      <c r="BMU65" s="366"/>
      <c r="BMV65" s="366"/>
      <c r="BMW65" s="366"/>
      <c r="BMX65" s="366"/>
      <c r="BMY65" s="366"/>
      <c r="BMZ65" s="366"/>
      <c r="BNA65" s="366"/>
      <c r="BNB65" s="366"/>
      <c r="BNC65" s="366"/>
      <c r="BND65" s="366"/>
      <c r="BNE65" s="366"/>
      <c r="BNF65" s="366"/>
      <c r="BNG65" s="366"/>
      <c r="BNH65" s="366"/>
      <c r="BNI65" s="366"/>
      <c r="BNJ65" s="366"/>
      <c r="BNK65" s="366"/>
      <c r="BNL65" s="366"/>
      <c r="BNM65" s="366"/>
      <c r="BNN65" s="366"/>
      <c r="BNO65" s="366"/>
      <c r="BNP65" s="366"/>
      <c r="BNQ65" s="366"/>
      <c r="BNR65" s="366"/>
      <c r="BNS65" s="366"/>
      <c r="BNT65" s="366"/>
      <c r="BNU65" s="366"/>
      <c r="BNV65" s="366"/>
      <c r="BNW65" s="366"/>
      <c r="BNX65" s="366"/>
      <c r="BNY65" s="366"/>
      <c r="BNZ65" s="366"/>
      <c r="BOA65" s="366"/>
      <c r="BOB65" s="366"/>
      <c r="BOC65" s="366"/>
      <c r="BOD65" s="366"/>
      <c r="BOE65" s="366"/>
      <c r="BOF65" s="366"/>
      <c r="BOG65" s="366"/>
      <c r="BOH65" s="366"/>
      <c r="BOI65" s="366"/>
      <c r="BOJ65" s="366"/>
      <c r="BOK65" s="366"/>
      <c r="BOL65" s="366"/>
      <c r="BOM65" s="366"/>
      <c r="BON65" s="366"/>
      <c r="BOO65" s="366"/>
      <c r="BOP65" s="366"/>
      <c r="BOQ65" s="366"/>
      <c r="BOR65" s="366"/>
      <c r="BOS65" s="366"/>
      <c r="BOT65" s="366"/>
      <c r="BOU65" s="366"/>
      <c r="BOV65" s="366"/>
      <c r="BOW65" s="366"/>
      <c r="BOX65" s="366"/>
      <c r="BOY65" s="366"/>
      <c r="BOZ65" s="366"/>
      <c r="BPA65" s="366"/>
      <c r="BPB65" s="366"/>
      <c r="BPC65" s="366"/>
      <c r="BPD65" s="366"/>
      <c r="BPE65" s="366"/>
      <c r="BPF65" s="366"/>
      <c r="BPG65" s="366"/>
      <c r="BPH65" s="366"/>
      <c r="BPI65" s="366"/>
      <c r="BPJ65" s="366"/>
      <c r="BPK65" s="366"/>
      <c r="BPL65" s="366"/>
      <c r="BPM65" s="366"/>
      <c r="BPN65" s="366"/>
      <c r="BPO65" s="366"/>
      <c r="BPP65" s="366"/>
      <c r="BPQ65" s="366"/>
      <c r="BPR65" s="366"/>
      <c r="BPS65" s="366"/>
      <c r="BPT65" s="366"/>
      <c r="BPU65" s="366"/>
      <c r="BPV65" s="366"/>
      <c r="BPW65" s="366"/>
      <c r="BPX65" s="366"/>
      <c r="BPY65" s="366"/>
      <c r="BPZ65" s="366"/>
      <c r="BQA65" s="366"/>
      <c r="BQB65" s="366"/>
      <c r="BQC65" s="366"/>
      <c r="BQD65" s="366"/>
      <c r="BQE65" s="366"/>
      <c r="BQF65" s="366"/>
      <c r="BQG65" s="366"/>
      <c r="BQH65" s="366"/>
      <c r="BQI65" s="366"/>
      <c r="BQJ65" s="366"/>
      <c r="BQK65" s="366"/>
      <c r="BQL65" s="366"/>
      <c r="BQM65" s="366"/>
      <c r="BQN65" s="366"/>
      <c r="BQO65" s="366"/>
      <c r="BQP65" s="366"/>
      <c r="BQQ65" s="366"/>
      <c r="BQR65" s="366"/>
      <c r="BQS65" s="366"/>
      <c r="BQT65" s="366"/>
      <c r="BQU65" s="366"/>
      <c r="BQV65" s="366"/>
      <c r="BQW65" s="366"/>
      <c r="BQX65" s="366"/>
      <c r="BQY65" s="366"/>
      <c r="BQZ65" s="366"/>
      <c r="BRA65" s="366"/>
      <c r="BRB65" s="366"/>
      <c r="BRC65" s="366"/>
      <c r="BRD65" s="366"/>
      <c r="BRE65" s="366"/>
      <c r="BRF65" s="366"/>
      <c r="BRG65" s="366"/>
      <c r="BRH65" s="366"/>
      <c r="BRI65" s="366"/>
      <c r="BRJ65" s="366"/>
      <c r="BRK65" s="366"/>
      <c r="BRL65" s="366"/>
      <c r="BRM65" s="366"/>
      <c r="BRN65" s="366"/>
      <c r="BRO65" s="366"/>
      <c r="BRP65" s="366"/>
      <c r="BRQ65" s="366"/>
      <c r="BRR65" s="366"/>
      <c r="BRS65" s="366"/>
      <c r="BRT65" s="366"/>
      <c r="BRU65" s="366"/>
      <c r="BRV65" s="366"/>
      <c r="BRW65" s="366"/>
      <c r="BRX65" s="366"/>
      <c r="BRY65" s="366"/>
      <c r="BRZ65" s="366"/>
      <c r="BSA65" s="366"/>
      <c r="BSB65" s="366"/>
      <c r="BSC65" s="366"/>
      <c r="BSD65" s="366"/>
      <c r="BSE65" s="366"/>
      <c r="BSF65" s="366"/>
      <c r="BSG65" s="366"/>
      <c r="BSH65" s="366"/>
      <c r="BSI65" s="366"/>
      <c r="BSJ65" s="366"/>
      <c r="BSK65" s="366"/>
      <c r="BSL65" s="366"/>
      <c r="BSM65" s="366"/>
      <c r="BSN65" s="366"/>
      <c r="BSO65" s="366"/>
      <c r="BSP65" s="366"/>
      <c r="BSQ65" s="366"/>
      <c r="BSR65" s="366"/>
      <c r="BSS65" s="366"/>
      <c r="BST65" s="366"/>
      <c r="BSU65" s="366"/>
      <c r="BSV65" s="366"/>
      <c r="BSW65" s="366"/>
      <c r="BSX65" s="366"/>
      <c r="BSY65" s="366"/>
      <c r="BSZ65" s="366"/>
      <c r="BTA65" s="366"/>
      <c r="BTB65" s="366"/>
      <c r="BTC65" s="366"/>
      <c r="BTD65" s="366"/>
      <c r="BTE65" s="366"/>
      <c r="BTF65" s="366"/>
      <c r="BTG65" s="366"/>
      <c r="BTH65" s="366"/>
      <c r="BTI65" s="366"/>
      <c r="BTJ65" s="366"/>
      <c r="BTK65" s="366"/>
      <c r="BTL65" s="366"/>
      <c r="BTM65" s="366"/>
      <c r="BTN65" s="366"/>
      <c r="BTO65" s="366"/>
      <c r="BTP65" s="366"/>
      <c r="BTQ65" s="366"/>
      <c r="BTR65" s="366"/>
      <c r="BTS65" s="366"/>
      <c r="BTT65" s="366"/>
      <c r="BTU65" s="366"/>
      <c r="BTV65" s="366"/>
      <c r="BTW65" s="366"/>
      <c r="BTX65" s="366"/>
      <c r="BTY65" s="366"/>
      <c r="BTZ65" s="366"/>
      <c r="BUA65" s="366"/>
      <c r="BUB65" s="366"/>
      <c r="BUC65" s="366"/>
      <c r="BUD65" s="366"/>
      <c r="BUE65" s="366"/>
      <c r="BUF65" s="366"/>
      <c r="BUG65" s="366"/>
      <c r="BUH65" s="366"/>
      <c r="BUI65" s="366"/>
      <c r="BUJ65" s="366"/>
      <c r="BUK65" s="366"/>
      <c r="BUL65" s="366"/>
      <c r="BUM65" s="366"/>
      <c r="BUN65" s="366"/>
      <c r="BUO65" s="366"/>
      <c r="BUP65" s="366"/>
      <c r="BUQ65" s="366"/>
      <c r="BUR65" s="366"/>
      <c r="BUS65" s="366"/>
      <c r="BUT65" s="366"/>
      <c r="BUU65" s="366"/>
      <c r="BUV65" s="366"/>
      <c r="BUW65" s="366"/>
      <c r="BUX65" s="366"/>
      <c r="BUY65" s="366"/>
      <c r="BUZ65" s="366"/>
      <c r="BVA65" s="366"/>
      <c r="BVB65" s="366"/>
      <c r="BVC65" s="366"/>
      <c r="BVD65" s="366"/>
      <c r="BVE65" s="366"/>
      <c r="BVF65" s="366"/>
      <c r="BVG65" s="366"/>
      <c r="BVH65" s="366"/>
      <c r="BVI65" s="366"/>
      <c r="BVJ65" s="366"/>
      <c r="BVK65" s="366"/>
      <c r="BVL65" s="366"/>
      <c r="BVM65" s="366"/>
      <c r="BVN65" s="366"/>
      <c r="BVO65" s="366"/>
      <c r="BVP65" s="366"/>
      <c r="BVQ65" s="366"/>
      <c r="BVR65" s="366"/>
      <c r="BVS65" s="366"/>
      <c r="BVT65" s="366"/>
      <c r="BVU65" s="366"/>
      <c r="BVV65" s="366"/>
      <c r="BVW65" s="366"/>
      <c r="BVX65" s="366"/>
      <c r="BVY65" s="366"/>
      <c r="BVZ65" s="366"/>
      <c r="BWA65" s="366"/>
      <c r="BWB65" s="366"/>
      <c r="BWC65" s="366"/>
      <c r="BWD65" s="366"/>
      <c r="BWE65" s="366"/>
      <c r="BWF65" s="366"/>
      <c r="BWG65" s="366"/>
      <c r="BWH65" s="366"/>
      <c r="BWI65" s="366"/>
      <c r="BWJ65" s="366"/>
      <c r="BWK65" s="366"/>
      <c r="BWL65" s="366"/>
      <c r="BWM65" s="366"/>
      <c r="BWN65" s="366"/>
      <c r="BWO65" s="366"/>
      <c r="BWP65" s="366"/>
      <c r="BWQ65" s="366"/>
      <c r="BWR65" s="366"/>
      <c r="BWS65" s="366"/>
      <c r="BWT65" s="366"/>
      <c r="BWU65" s="366"/>
      <c r="BWV65" s="366"/>
      <c r="BWW65" s="366"/>
      <c r="BWX65" s="366"/>
      <c r="BWY65" s="366"/>
      <c r="BWZ65" s="366"/>
      <c r="BXA65" s="366"/>
      <c r="BXB65" s="366"/>
      <c r="BXC65" s="366"/>
      <c r="BXD65" s="366"/>
      <c r="BXE65" s="366"/>
      <c r="BXF65" s="366"/>
      <c r="BXG65" s="366"/>
      <c r="BXH65" s="366"/>
      <c r="BXI65" s="366"/>
      <c r="BXJ65" s="366"/>
      <c r="BXK65" s="366"/>
      <c r="BXL65" s="366"/>
      <c r="BXM65" s="366"/>
      <c r="BXN65" s="366"/>
      <c r="BXO65" s="366"/>
      <c r="BXP65" s="366"/>
      <c r="BXQ65" s="366"/>
      <c r="BXR65" s="366"/>
      <c r="BXS65" s="366"/>
      <c r="BXT65" s="366"/>
      <c r="BXU65" s="366"/>
      <c r="BXV65" s="366"/>
      <c r="BXW65" s="366"/>
      <c r="BXX65" s="366"/>
      <c r="BXY65" s="366"/>
      <c r="BXZ65" s="366"/>
      <c r="BYA65" s="366"/>
      <c r="BYB65" s="366"/>
      <c r="BYC65" s="366"/>
      <c r="BYD65" s="366"/>
      <c r="BYE65" s="366"/>
      <c r="BYF65" s="366"/>
      <c r="BYG65" s="366"/>
      <c r="BYH65" s="366"/>
      <c r="BYI65" s="366"/>
      <c r="BYJ65" s="366"/>
      <c r="BYK65" s="366"/>
      <c r="BYL65" s="366"/>
      <c r="BYM65" s="366"/>
      <c r="BYN65" s="366"/>
      <c r="BYO65" s="366"/>
      <c r="BYP65" s="366"/>
      <c r="BYQ65" s="366"/>
      <c r="BYR65" s="366"/>
      <c r="BYS65" s="366"/>
      <c r="BYT65" s="366"/>
      <c r="BYU65" s="366"/>
      <c r="BYV65" s="366"/>
      <c r="BYW65" s="366"/>
      <c r="BYX65" s="366"/>
      <c r="BYY65" s="366"/>
      <c r="BYZ65" s="366"/>
      <c r="BZA65" s="366"/>
      <c r="BZB65" s="366"/>
      <c r="BZC65" s="366"/>
      <c r="BZD65" s="366"/>
      <c r="BZE65" s="366"/>
      <c r="BZF65" s="366"/>
      <c r="BZG65" s="366"/>
      <c r="BZH65" s="366"/>
      <c r="BZI65" s="366"/>
      <c r="BZJ65" s="366"/>
      <c r="BZK65" s="366"/>
      <c r="BZL65" s="366"/>
      <c r="BZM65" s="366"/>
      <c r="BZN65" s="366"/>
      <c r="BZO65" s="366"/>
      <c r="BZP65" s="366"/>
      <c r="BZQ65" s="366"/>
      <c r="BZR65" s="366"/>
      <c r="BZS65" s="366"/>
      <c r="BZT65" s="366"/>
      <c r="BZU65" s="366"/>
      <c r="BZV65" s="366"/>
      <c r="BZW65" s="366"/>
      <c r="BZX65" s="366"/>
      <c r="BZY65" s="366"/>
      <c r="BZZ65" s="366"/>
      <c r="CAA65" s="366"/>
      <c r="CAB65" s="366"/>
      <c r="CAC65" s="366"/>
      <c r="CAD65" s="366"/>
      <c r="CAE65" s="366"/>
      <c r="CAF65" s="366"/>
      <c r="CAG65" s="366"/>
      <c r="CAH65" s="366"/>
      <c r="CAI65" s="366"/>
      <c r="CAJ65" s="366"/>
      <c r="CAK65" s="366"/>
      <c r="CAL65" s="366"/>
      <c r="CAM65" s="366"/>
      <c r="CAN65" s="366"/>
      <c r="CAO65" s="366"/>
      <c r="CAP65" s="366"/>
      <c r="CAQ65" s="366"/>
      <c r="CAR65" s="366"/>
      <c r="CAS65" s="366"/>
      <c r="CAT65" s="366"/>
      <c r="CAU65" s="366"/>
      <c r="CAV65" s="366"/>
      <c r="CAW65" s="366"/>
      <c r="CAX65" s="366"/>
      <c r="CAY65" s="366"/>
      <c r="CAZ65" s="366"/>
      <c r="CBA65" s="366"/>
      <c r="CBB65" s="366"/>
      <c r="CBC65" s="366"/>
      <c r="CBD65" s="366"/>
      <c r="CBE65" s="366"/>
      <c r="CBF65" s="366"/>
      <c r="CBG65" s="366"/>
      <c r="CBH65" s="366"/>
      <c r="CBI65" s="366"/>
      <c r="CBJ65" s="366"/>
      <c r="CBK65" s="366"/>
      <c r="CBL65" s="366"/>
      <c r="CBM65" s="366"/>
      <c r="CBN65" s="366"/>
      <c r="CBO65" s="366"/>
      <c r="CBP65" s="366"/>
      <c r="CBQ65" s="366"/>
      <c r="CBR65" s="366"/>
      <c r="CBS65" s="366"/>
      <c r="CBT65" s="366"/>
      <c r="CBU65" s="366"/>
      <c r="CBV65" s="366"/>
      <c r="CBW65" s="366"/>
      <c r="CBX65" s="366"/>
      <c r="CBY65" s="366"/>
      <c r="CBZ65" s="366"/>
      <c r="CCA65" s="366"/>
      <c r="CCB65" s="366"/>
      <c r="CCC65" s="366"/>
      <c r="CCD65" s="366"/>
      <c r="CCE65" s="366"/>
      <c r="CCF65" s="366"/>
      <c r="CCG65" s="366"/>
      <c r="CCH65" s="366"/>
      <c r="CCI65" s="366"/>
      <c r="CCJ65" s="366"/>
      <c r="CCK65" s="366"/>
      <c r="CCL65" s="366"/>
      <c r="CCM65" s="366"/>
      <c r="CCN65" s="366"/>
      <c r="CCO65" s="366"/>
      <c r="CCP65" s="366"/>
      <c r="CCQ65" s="366"/>
      <c r="CCR65" s="366"/>
      <c r="CCS65" s="366"/>
      <c r="CCT65" s="366"/>
      <c r="CCU65" s="366"/>
      <c r="CCV65" s="366"/>
      <c r="CCW65" s="366"/>
      <c r="CCX65" s="366"/>
      <c r="CCY65" s="366"/>
      <c r="CCZ65" s="366"/>
      <c r="CDA65" s="366"/>
      <c r="CDB65" s="366"/>
      <c r="CDC65" s="366"/>
      <c r="CDD65" s="366"/>
      <c r="CDE65" s="366"/>
      <c r="CDF65" s="366"/>
      <c r="CDG65" s="366"/>
      <c r="CDH65" s="366"/>
      <c r="CDI65" s="366"/>
      <c r="CDJ65" s="366"/>
      <c r="CDK65" s="366"/>
      <c r="CDL65" s="366"/>
      <c r="CDM65" s="366"/>
      <c r="CDN65" s="366"/>
      <c r="CDO65" s="366"/>
      <c r="CDP65" s="366"/>
      <c r="CDQ65" s="366"/>
      <c r="CDR65" s="366"/>
      <c r="CDS65" s="366"/>
      <c r="CDT65" s="366"/>
      <c r="CDU65" s="366"/>
      <c r="CDV65" s="366"/>
      <c r="CDW65" s="366"/>
      <c r="CDX65" s="366"/>
      <c r="CDY65" s="366"/>
      <c r="CDZ65" s="366"/>
      <c r="CEA65" s="366"/>
      <c r="CEB65" s="366"/>
      <c r="CEC65" s="366"/>
      <c r="CED65" s="366"/>
      <c r="CEE65" s="366"/>
      <c r="CEF65" s="366"/>
      <c r="CEG65" s="366"/>
      <c r="CEH65" s="366"/>
      <c r="CEI65" s="366"/>
      <c r="CEJ65" s="366"/>
      <c r="CEK65" s="366"/>
      <c r="CEL65" s="366"/>
      <c r="CEM65" s="366"/>
      <c r="CEN65" s="366"/>
      <c r="CEO65" s="366"/>
      <c r="CEP65" s="366"/>
      <c r="CEQ65" s="366"/>
      <c r="CER65" s="366"/>
      <c r="CES65" s="366"/>
      <c r="CET65" s="366"/>
      <c r="CEU65" s="366"/>
      <c r="CEV65" s="366"/>
      <c r="CEW65" s="366"/>
      <c r="CEX65" s="366"/>
      <c r="CEY65" s="366"/>
      <c r="CEZ65" s="366"/>
      <c r="CFA65" s="366"/>
      <c r="CFB65" s="366"/>
      <c r="CFC65" s="366"/>
      <c r="CFD65" s="366"/>
      <c r="CFE65" s="366"/>
      <c r="CFF65" s="366"/>
      <c r="CFG65" s="366"/>
      <c r="CFH65" s="366"/>
      <c r="CFI65" s="366"/>
      <c r="CFJ65" s="366"/>
      <c r="CFK65" s="366"/>
      <c r="CFL65" s="366"/>
      <c r="CFM65" s="366"/>
      <c r="CFN65" s="366"/>
      <c r="CFO65" s="366"/>
      <c r="CFP65" s="366"/>
      <c r="CFQ65" s="366"/>
      <c r="CFR65" s="366"/>
      <c r="CFS65" s="366"/>
      <c r="CFT65" s="366"/>
      <c r="CFU65" s="366"/>
      <c r="CFV65" s="366"/>
      <c r="CFW65" s="366"/>
      <c r="CFX65" s="366"/>
      <c r="CFY65" s="366"/>
      <c r="CFZ65" s="366"/>
    </row>
    <row r="66" spans="1:2210" s="365" customFormat="1" ht="46.8" x14ac:dyDescent="0.3">
      <c r="A66" s="372" t="s">
        <v>1260</v>
      </c>
      <c r="B66" s="379" t="s">
        <v>1016</v>
      </c>
      <c r="C66" s="373" t="s">
        <v>1261</v>
      </c>
      <c r="D66" s="379" t="s">
        <v>1262</v>
      </c>
      <c r="E66" s="373" t="s">
        <v>1263</v>
      </c>
      <c r="F66" s="373" t="s">
        <v>1264</v>
      </c>
      <c r="G66" s="373" t="s">
        <v>1019</v>
      </c>
      <c r="H66" s="373">
        <v>12</v>
      </c>
      <c r="I66" s="373" t="s">
        <v>1012</v>
      </c>
      <c r="J66" s="373">
        <v>6</v>
      </c>
      <c r="K66" s="375">
        <v>20000000</v>
      </c>
      <c r="L66" s="373" t="s">
        <v>1261</v>
      </c>
      <c r="M66" s="373" t="s">
        <v>1148</v>
      </c>
      <c r="N66" s="373"/>
      <c r="R66" s="398"/>
      <c r="V66" s="382" t="s">
        <v>154</v>
      </c>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366"/>
      <c r="DJ66" s="366"/>
      <c r="DK66" s="366"/>
      <c r="DL66" s="366"/>
      <c r="DM66" s="366"/>
      <c r="DN66" s="366"/>
      <c r="DO66" s="366"/>
      <c r="DP66" s="366"/>
      <c r="DQ66" s="366"/>
      <c r="DR66" s="366"/>
      <c r="DS66" s="366"/>
      <c r="DT66" s="366"/>
      <c r="DU66" s="366"/>
      <c r="DV66" s="366"/>
      <c r="DW66" s="366"/>
      <c r="DX66" s="366"/>
      <c r="DY66" s="366"/>
      <c r="DZ66" s="366"/>
      <c r="EA66" s="366"/>
      <c r="EB66" s="366"/>
      <c r="EC66" s="366"/>
      <c r="ED66" s="366"/>
      <c r="EE66" s="366"/>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66"/>
      <c r="FG66" s="366"/>
      <c r="FH66" s="366"/>
      <c r="FI66" s="366"/>
      <c r="FJ66" s="366"/>
      <c r="FK66" s="366"/>
      <c r="FL66" s="366"/>
      <c r="FM66" s="366"/>
      <c r="FN66" s="366"/>
      <c r="FO66" s="366"/>
      <c r="FP66" s="366"/>
      <c r="FQ66" s="366"/>
      <c r="FR66" s="366"/>
      <c r="FS66" s="366"/>
      <c r="FT66" s="366"/>
      <c r="FU66" s="366"/>
      <c r="FV66" s="366"/>
      <c r="FW66" s="366"/>
      <c r="FX66" s="366"/>
      <c r="FY66" s="366"/>
      <c r="FZ66" s="366"/>
      <c r="GA66" s="366"/>
      <c r="GB66" s="366"/>
      <c r="GC66" s="366"/>
      <c r="GD66" s="366"/>
      <c r="GE66" s="366"/>
      <c r="GF66" s="366"/>
      <c r="GG66" s="366"/>
      <c r="GH66" s="366"/>
      <c r="GI66" s="366"/>
      <c r="GJ66" s="366"/>
      <c r="GK66" s="366"/>
      <c r="GL66" s="366"/>
      <c r="GM66" s="366"/>
      <c r="GN66" s="366"/>
      <c r="GO66" s="366"/>
      <c r="GP66" s="366"/>
      <c r="GQ66" s="366"/>
      <c r="GR66" s="366"/>
      <c r="GS66" s="366"/>
      <c r="GT66" s="366"/>
      <c r="GU66" s="366"/>
      <c r="GV66" s="366"/>
      <c r="GW66" s="366"/>
      <c r="GX66" s="366"/>
      <c r="GY66" s="366"/>
      <c r="GZ66" s="366"/>
      <c r="HA66" s="366"/>
      <c r="HB66" s="366"/>
      <c r="HC66" s="366"/>
      <c r="HD66" s="366"/>
      <c r="HE66" s="366"/>
      <c r="HF66" s="366"/>
      <c r="HG66" s="366"/>
      <c r="HH66" s="366"/>
      <c r="HI66" s="366"/>
      <c r="HJ66" s="366"/>
      <c r="HK66" s="366"/>
      <c r="HL66" s="366"/>
      <c r="HM66" s="366"/>
      <c r="HN66" s="366"/>
      <c r="HO66" s="366"/>
      <c r="HP66" s="366"/>
      <c r="HQ66" s="366"/>
      <c r="HR66" s="366"/>
      <c r="HS66" s="366"/>
      <c r="HT66" s="366"/>
      <c r="HU66" s="366"/>
      <c r="HV66" s="366"/>
      <c r="HW66" s="366"/>
      <c r="HX66" s="366"/>
      <c r="HY66" s="366"/>
      <c r="HZ66" s="366"/>
      <c r="IA66" s="366"/>
      <c r="IB66" s="366"/>
      <c r="IC66" s="366"/>
      <c r="ID66" s="366"/>
      <c r="IE66" s="366"/>
      <c r="IF66" s="366"/>
      <c r="IG66" s="366"/>
      <c r="IH66" s="366"/>
      <c r="II66" s="366"/>
      <c r="IJ66" s="366"/>
      <c r="IK66" s="366"/>
      <c r="IL66" s="366"/>
      <c r="IM66" s="366"/>
      <c r="IN66" s="366"/>
      <c r="IO66" s="366"/>
      <c r="IP66" s="366"/>
      <c r="IQ66" s="366"/>
      <c r="IR66" s="366"/>
      <c r="IS66" s="366"/>
      <c r="IT66" s="366"/>
      <c r="IU66" s="366"/>
      <c r="IV66" s="366"/>
      <c r="IW66" s="366"/>
      <c r="IX66" s="366"/>
      <c r="IY66" s="366"/>
      <c r="IZ66" s="366"/>
      <c r="JA66" s="366"/>
      <c r="JB66" s="366"/>
      <c r="JC66" s="366"/>
      <c r="JD66" s="366"/>
      <c r="JE66" s="366"/>
      <c r="JF66" s="366"/>
      <c r="JG66" s="366"/>
      <c r="JH66" s="366"/>
      <c r="JI66" s="366"/>
      <c r="JJ66" s="366"/>
      <c r="JK66" s="366"/>
      <c r="JL66" s="366"/>
      <c r="JM66" s="366"/>
      <c r="JN66" s="366"/>
      <c r="JO66" s="366"/>
      <c r="JP66" s="366"/>
      <c r="JQ66" s="366"/>
      <c r="JR66" s="366"/>
      <c r="JS66" s="366"/>
      <c r="JT66" s="366"/>
      <c r="JU66" s="366"/>
      <c r="JV66" s="366"/>
      <c r="JW66" s="366"/>
      <c r="JX66" s="366"/>
      <c r="JY66" s="366"/>
      <c r="JZ66" s="366"/>
      <c r="KA66" s="366"/>
      <c r="KB66" s="366"/>
      <c r="KC66" s="366"/>
      <c r="KD66" s="366"/>
      <c r="KE66" s="366"/>
      <c r="KF66" s="366"/>
      <c r="KG66" s="366"/>
      <c r="KH66" s="366"/>
      <c r="KI66" s="366"/>
      <c r="KJ66" s="366"/>
      <c r="KK66" s="366"/>
      <c r="KL66" s="366"/>
      <c r="KM66" s="366"/>
      <c r="KN66" s="366"/>
      <c r="KO66" s="366"/>
      <c r="KP66" s="366"/>
      <c r="KQ66" s="366"/>
      <c r="KR66" s="366"/>
      <c r="KS66" s="366"/>
      <c r="KT66" s="366"/>
      <c r="KU66" s="366"/>
      <c r="KV66" s="366"/>
      <c r="KW66" s="366"/>
      <c r="KX66" s="366"/>
      <c r="KY66" s="366"/>
      <c r="KZ66" s="366"/>
      <c r="LA66" s="366"/>
      <c r="LB66" s="366"/>
      <c r="LC66" s="366"/>
      <c r="LD66" s="366"/>
      <c r="LE66" s="366"/>
      <c r="LF66" s="366"/>
      <c r="LG66" s="366"/>
      <c r="LH66" s="366"/>
      <c r="LI66" s="366"/>
      <c r="LJ66" s="366"/>
      <c r="LK66" s="366"/>
      <c r="LL66" s="366"/>
      <c r="LM66" s="366"/>
      <c r="LN66" s="366"/>
      <c r="LO66" s="366"/>
      <c r="LP66" s="366"/>
      <c r="LQ66" s="366"/>
      <c r="LR66" s="366"/>
      <c r="LS66" s="366"/>
      <c r="LT66" s="366"/>
      <c r="LU66" s="366"/>
      <c r="LV66" s="366"/>
      <c r="LW66" s="366"/>
      <c r="LX66" s="366"/>
      <c r="LY66" s="366"/>
      <c r="LZ66" s="366"/>
      <c r="MA66" s="366"/>
      <c r="MB66" s="366"/>
      <c r="MC66" s="366"/>
      <c r="MD66" s="366"/>
      <c r="ME66" s="366"/>
      <c r="MF66" s="366"/>
      <c r="MG66" s="366"/>
      <c r="MH66" s="366"/>
      <c r="MI66" s="366"/>
      <c r="MJ66" s="366"/>
      <c r="MK66" s="366"/>
      <c r="ML66" s="366"/>
      <c r="MM66" s="366"/>
      <c r="MN66" s="366"/>
      <c r="MO66" s="366"/>
      <c r="MP66" s="366"/>
      <c r="MQ66" s="366"/>
      <c r="MR66" s="366"/>
      <c r="MS66" s="366"/>
      <c r="MT66" s="366"/>
      <c r="MU66" s="366"/>
      <c r="MV66" s="366"/>
      <c r="MW66" s="366"/>
      <c r="MX66" s="366"/>
      <c r="MY66" s="366"/>
      <c r="MZ66" s="366"/>
      <c r="NA66" s="366"/>
      <c r="NB66" s="366"/>
      <c r="NC66" s="366"/>
      <c r="ND66" s="366"/>
      <c r="NE66" s="366"/>
      <c r="NF66" s="366"/>
      <c r="NG66" s="366"/>
      <c r="NH66" s="366"/>
      <c r="NI66" s="366"/>
      <c r="NJ66" s="366"/>
      <c r="NK66" s="366"/>
      <c r="NL66" s="366"/>
      <c r="NM66" s="366"/>
      <c r="NN66" s="366"/>
      <c r="NO66" s="366"/>
      <c r="NP66" s="366"/>
      <c r="NQ66" s="366"/>
      <c r="NR66" s="366"/>
      <c r="NS66" s="366"/>
      <c r="NT66" s="366"/>
      <c r="NU66" s="366"/>
      <c r="NV66" s="366"/>
      <c r="NW66" s="366"/>
      <c r="NX66" s="366"/>
      <c r="NY66" s="366"/>
      <c r="NZ66" s="366"/>
      <c r="OA66" s="366"/>
      <c r="OB66" s="366"/>
      <c r="OC66" s="366"/>
      <c r="OD66" s="366"/>
      <c r="OE66" s="366"/>
      <c r="OF66" s="366"/>
      <c r="OG66" s="366"/>
      <c r="OH66" s="366"/>
      <c r="OI66" s="366"/>
      <c r="OJ66" s="366"/>
      <c r="OK66" s="366"/>
      <c r="OL66" s="366"/>
      <c r="OM66" s="366"/>
      <c r="ON66" s="366"/>
      <c r="OO66" s="366"/>
      <c r="OP66" s="366"/>
      <c r="OQ66" s="366"/>
      <c r="OR66" s="366"/>
      <c r="OS66" s="366"/>
      <c r="OT66" s="366"/>
      <c r="OU66" s="366"/>
      <c r="OV66" s="366"/>
      <c r="OW66" s="366"/>
      <c r="OX66" s="366"/>
      <c r="OY66" s="366"/>
      <c r="OZ66" s="366"/>
      <c r="PA66" s="366"/>
      <c r="PB66" s="366"/>
      <c r="PC66" s="366"/>
      <c r="PD66" s="366"/>
      <c r="PE66" s="366"/>
      <c r="PF66" s="366"/>
      <c r="PG66" s="366"/>
      <c r="PH66" s="366"/>
      <c r="PI66" s="366"/>
      <c r="PJ66" s="366"/>
      <c r="PK66" s="366"/>
      <c r="PL66" s="366"/>
      <c r="PM66" s="366"/>
      <c r="PN66" s="366"/>
      <c r="PO66" s="366"/>
      <c r="PP66" s="366"/>
      <c r="PQ66" s="366"/>
      <c r="PR66" s="366"/>
      <c r="PS66" s="366"/>
      <c r="PT66" s="366"/>
      <c r="PU66" s="366"/>
      <c r="PV66" s="366"/>
      <c r="PW66" s="366"/>
      <c r="PX66" s="366"/>
      <c r="PY66" s="366"/>
      <c r="PZ66" s="366"/>
      <c r="QA66" s="366"/>
      <c r="QB66" s="366"/>
      <c r="QC66" s="366"/>
      <c r="QD66" s="366"/>
      <c r="QE66" s="366"/>
      <c r="QF66" s="366"/>
      <c r="QG66" s="366"/>
      <c r="QH66" s="366"/>
      <c r="QI66" s="366"/>
      <c r="QJ66" s="366"/>
      <c r="QK66" s="366"/>
      <c r="QL66" s="366"/>
      <c r="QM66" s="366"/>
      <c r="QN66" s="366"/>
      <c r="QO66" s="366"/>
      <c r="QP66" s="366"/>
      <c r="QQ66" s="366"/>
      <c r="QR66" s="366"/>
      <c r="QS66" s="366"/>
      <c r="QT66" s="366"/>
      <c r="QU66" s="366"/>
      <c r="QV66" s="366"/>
      <c r="QW66" s="366"/>
      <c r="QX66" s="366"/>
      <c r="QY66" s="366"/>
      <c r="QZ66" s="366"/>
      <c r="RA66" s="366"/>
      <c r="RB66" s="366"/>
      <c r="RC66" s="366"/>
      <c r="RD66" s="366"/>
      <c r="RE66" s="366"/>
      <c r="RF66" s="366"/>
      <c r="RG66" s="366"/>
      <c r="RH66" s="366"/>
      <c r="RI66" s="366"/>
      <c r="RJ66" s="366"/>
      <c r="RK66" s="366"/>
      <c r="RL66" s="366"/>
      <c r="RM66" s="366"/>
      <c r="RN66" s="366"/>
      <c r="RO66" s="366"/>
      <c r="RP66" s="366"/>
      <c r="RQ66" s="366"/>
      <c r="RR66" s="366"/>
      <c r="RS66" s="366"/>
      <c r="RT66" s="366"/>
      <c r="RU66" s="366"/>
      <c r="RV66" s="366"/>
      <c r="RW66" s="366"/>
      <c r="RX66" s="366"/>
      <c r="RY66" s="366"/>
      <c r="RZ66" s="366"/>
      <c r="SA66" s="366"/>
      <c r="SB66" s="366"/>
      <c r="SC66" s="366"/>
      <c r="SD66" s="366"/>
      <c r="SE66" s="366"/>
      <c r="SF66" s="366"/>
      <c r="SG66" s="366"/>
      <c r="SH66" s="366"/>
      <c r="SI66" s="366"/>
      <c r="SJ66" s="366"/>
      <c r="SK66" s="366"/>
      <c r="SL66" s="366"/>
      <c r="SM66" s="366"/>
      <c r="SN66" s="366"/>
      <c r="SO66" s="366"/>
      <c r="SP66" s="366"/>
      <c r="SQ66" s="366"/>
      <c r="SR66" s="366"/>
      <c r="SS66" s="366"/>
      <c r="ST66" s="366"/>
      <c r="SU66" s="366"/>
      <c r="SV66" s="366"/>
      <c r="SW66" s="366"/>
      <c r="SX66" s="366"/>
      <c r="SY66" s="366"/>
      <c r="SZ66" s="366"/>
      <c r="TA66" s="366"/>
      <c r="TB66" s="366"/>
      <c r="TC66" s="366"/>
      <c r="TD66" s="366"/>
      <c r="TE66" s="366"/>
      <c r="TF66" s="366"/>
      <c r="TG66" s="366"/>
      <c r="TH66" s="366"/>
      <c r="TI66" s="366"/>
      <c r="TJ66" s="366"/>
      <c r="TK66" s="366"/>
      <c r="TL66" s="366"/>
      <c r="TM66" s="366"/>
      <c r="TN66" s="366"/>
      <c r="TO66" s="366"/>
      <c r="TP66" s="366"/>
      <c r="TQ66" s="366"/>
      <c r="TR66" s="366"/>
      <c r="TS66" s="366"/>
      <c r="TT66" s="366"/>
      <c r="TU66" s="366"/>
      <c r="TV66" s="366"/>
      <c r="TW66" s="366"/>
      <c r="TX66" s="366"/>
      <c r="TY66" s="366"/>
      <c r="TZ66" s="366"/>
      <c r="UA66" s="366"/>
      <c r="UB66" s="366"/>
      <c r="UC66" s="366"/>
      <c r="UD66" s="366"/>
      <c r="UE66" s="366"/>
      <c r="UF66" s="366"/>
      <c r="UG66" s="366"/>
      <c r="UH66" s="366"/>
      <c r="UI66" s="366"/>
      <c r="UJ66" s="366"/>
      <c r="UK66" s="366"/>
      <c r="UL66" s="366"/>
      <c r="UM66" s="366"/>
      <c r="UN66" s="366"/>
      <c r="UO66" s="366"/>
      <c r="UP66" s="366"/>
      <c r="UQ66" s="366"/>
      <c r="UR66" s="366"/>
      <c r="US66" s="366"/>
      <c r="UT66" s="366"/>
      <c r="UU66" s="366"/>
      <c r="UV66" s="366"/>
      <c r="UW66" s="366"/>
      <c r="UX66" s="366"/>
      <c r="UY66" s="366"/>
      <c r="UZ66" s="366"/>
      <c r="VA66" s="366"/>
      <c r="VB66" s="366"/>
      <c r="VC66" s="366"/>
      <c r="VD66" s="366"/>
      <c r="VE66" s="366"/>
      <c r="VF66" s="366"/>
      <c r="VG66" s="366"/>
      <c r="VH66" s="366"/>
      <c r="VI66" s="366"/>
      <c r="VJ66" s="366"/>
      <c r="VK66" s="366"/>
      <c r="VL66" s="366"/>
      <c r="VM66" s="366"/>
      <c r="VN66" s="366"/>
      <c r="VO66" s="366"/>
      <c r="VP66" s="366"/>
      <c r="VQ66" s="366"/>
      <c r="VR66" s="366"/>
      <c r="VS66" s="366"/>
      <c r="VT66" s="366"/>
      <c r="VU66" s="366"/>
      <c r="VV66" s="366"/>
      <c r="VW66" s="366"/>
      <c r="VX66" s="366"/>
      <c r="VY66" s="366"/>
      <c r="VZ66" s="366"/>
      <c r="WA66" s="366"/>
      <c r="WB66" s="366"/>
      <c r="WC66" s="366"/>
      <c r="WD66" s="366"/>
      <c r="WE66" s="366"/>
      <c r="WF66" s="366"/>
      <c r="WG66" s="366"/>
      <c r="WH66" s="366"/>
      <c r="WI66" s="366"/>
      <c r="WJ66" s="366"/>
      <c r="WK66" s="366"/>
      <c r="WL66" s="366"/>
      <c r="WM66" s="366"/>
      <c r="WN66" s="366"/>
      <c r="WO66" s="366"/>
      <c r="WP66" s="366"/>
      <c r="WQ66" s="366"/>
      <c r="WR66" s="366"/>
      <c r="WS66" s="366"/>
      <c r="WT66" s="366"/>
      <c r="WU66" s="366"/>
      <c r="WV66" s="366"/>
      <c r="WW66" s="366"/>
      <c r="WX66" s="366"/>
      <c r="WY66" s="366"/>
      <c r="WZ66" s="366"/>
      <c r="XA66" s="366"/>
      <c r="XB66" s="366"/>
      <c r="XC66" s="366"/>
      <c r="XD66" s="366"/>
      <c r="XE66" s="366"/>
      <c r="XF66" s="366"/>
      <c r="XG66" s="366"/>
      <c r="XH66" s="366"/>
      <c r="XI66" s="366"/>
      <c r="XJ66" s="366"/>
      <c r="XK66" s="366"/>
      <c r="XL66" s="366"/>
      <c r="XM66" s="366"/>
      <c r="XN66" s="366"/>
      <c r="XO66" s="366"/>
      <c r="XP66" s="366"/>
      <c r="XQ66" s="366"/>
      <c r="XR66" s="366"/>
      <c r="XS66" s="366"/>
      <c r="XT66" s="366"/>
      <c r="XU66" s="366"/>
      <c r="XV66" s="366"/>
      <c r="XW66" s="366"/>
      <c r="XX66" s="366"/>
      <c r="XY66" s="366"/>
      <c r="XZ66" s="366"/>
      <c r="YA66" s="366"/>
      <c r="YB66" s="366"/>
      <c r="YC66" s="366"/>
      <c r="YD66" s="366"/>
      <c r="YE66" s="366"/>
      <c r="YF66" s="366"/>
      <c r="YG66" s="366"/>
      <c r="YH66" s="366"/>
      <c r="YI66" s="366"/>
      <c r="YJ66" s="366"/>
      <c r="YK66" s="366"/>
      <c r="YL66" s="366"/>
      <c r="YM66" s="366"/>
      <c r="YN66" s="366"/>
      <c r="YO66" s="366"/>
      <c r="YP66" s="366"/>
      <c r="YQ66" s="366"/>
      <c r="YR66" s="366"/>
      <c r="YS66" s="366"/>
      <c r="YT66" s="366"/>
      <c r="YU66" s="366"/>
      <c r="YV66" s="366"/>
      <c r="YW66" s="366"/>
      <c r="YX66" s="366"/>
      <c r="YY66" s="366"/>
      <c r="YZ66" s="366"/>
      <c r="ZA66" s="366"/>
      <c r="ZB66" s="366"/>
      <c r="ZC66" s="366"/>
      <c r="ZD66" s="366"/>
      <c r="ZE66" s="366"/>
      <c r="ZF66" s="366"/>
      <c r="ZG66" s="366"/>
      <c r="ZH66" s="366"/>
      <c r="ZI66" s="366"/>
      <c r="ZJ66" s="366"/>
      <c r="ZK66" s="366"/>
      <c r="ZL66" s="366"/>
      <c r="ZM66" s="366"/>
      <c r="ZN66" s="366"/>
      <c r="ZO66" s="366"/>
      <c r="ZP66" s="366"/>
      <c r="ZQ66" s="366"/>
      <c r="ZR66" s="366"/>
      <c r="ZS66" s="366"/>
      <c r="ZT66" s="366"/>
      <c r="ZU66" s="366"/>
      <c r="ZV66" s="366"/>
      <c r="ZW66" s="366"/>
      <c r="ZX66" s="366"/>
      <c r="ZY66" s="366"/>
      <c r="ZZ66" s="366"/>
      <c r="AAA66" s="366"/>
      <c r="AAB66" s="366"/>
      <c r="AAC66" s="366"/>
      <c r="AAD66" s="366"/>
      <c r="AAE66" s="366"/>
      <c r="AAF66" s="366"/>
      <c r="AAG66" s="366"/>
      <c r="AAH66" s="366"/>
      <c r="AAI66" s="366"/>
      <c r="AAJ66" s="366"/>
      <c r="AAK66" s="366"/>
      <c r="AAL66" s="366"/>
      <c r="AAM66" s="366"/>
      <c r="AAN66" s="366"/>
      <c r="AAO66" s="366"/>
      <c r="AAP66" s="366"/>
      <c r="AAQ66" s="366"/>
      <c r="AAR66" s="366"/>
      <c r="AAS66" s="366"/>
      <c r="AAT66" s="366"/>
      <c r="AAU66" s="366"/>
      <c r="AAV66" s="366"/>
      <c r="AAW66" s="366"/>
      <c r="AAX66" s="366"/>
      <c r="AAY66" s="366"/>
      <c r="AAZ66" s="366"/>
      <c r="ABA66" s="366"/>
      <c r="ABB66" s="366"/>
      <c r="ABC66" s="366"/>
      <c r="ABD66" s="366"/>
      <c r="ABE66" s="366"/>
      <c r="ABF66" s="366"/>
      <c r="ABG66" s="366"/>
      <c r="ABH66" s="366"/>
      <c r="ABI66" s="366"/>
      <c r="ABJ66" s="366"/>
      <c r="ABK66" s="366"/>
      <c r="ABL66" s="366"/>
      <c r="ABM66" s="366"/>
      <c r="ABN66" s="366"/>
      <c r="ABO66" s="366"/>
      <c r="ABP66" s="366"/>
      <c r="ABQ66" s="366"/>
      <c r="ABR66" s="366"/>
      <c r="ABS66" s="366"/>
      <c r="ABT66" s="366"/>
      <c r="ABU66" s="366"/>
      <c r="ABV66" s="366"/>
      <c r="ABW66" s="366"/>
      <c r="ABX66" s="366"/>
      <c r="ABY66" s="366"/>
      <c r="ABZ66" s="366"/>
      <c r="ACA66" s="366"/>
      <c r="ACB66" s="366"/>
      <c r="ACC66" s="366"/>
      <c r="ACD66" s="366"/>
      <c r="ACE66" s="366"/>
      <c r="ACF66" s="366"/>
      <c r="ACG66" s="366"/>
      <c r="ACH66" s="366"/>
      <c r="ACI66" s="366"/>
      <c r="ACJ66" s="366"/>
      <c r="ACK66" s="366"/>
      <c r="ACL66" s="366"/>
      <c r="ACM66" s="366"/>
      <c r="ACN66" s="366"/>
      <c r="ACO66" s="366"/>
      <c r="ACP66" s="366"/>
      <c r="ACQ66" s="366"/>
      <c r="ACR66" s="366"/>
      <c r="ACS66" s="366"/>
      <c r="ACT66" s="366"/>
      <c r="ACU66" s="366"/>
      <c r="ACV66" s="366"/>
      <c r="ACW66" s="366"/>
      <c r="ACX66" s="366"/>
      <c r="ACY66" s="366"/>
      <c r="ACZ66" s="366"/>
      <c r="ADA66" s="366"/>
      <c r="ADB66" s="366"/>
      <c r="ADC66" s="366"/>
      <c r="ADD66" s="366"/>
      <c r="ADE66" s="366"/>
      <c r="ADF66" s="366"/>
      <c r="ADG66" s="366"/>
      <c r="ADH66" s="366"/>
      <c r="ADI66" s="366"/>
      <c r="ADJ66" s="366"/>
      <c r="ADK66" s="366"/>
      <c r="ADL66" s="366"/>
      <c r="ADM66" s="366"/>
      <c r="ADN66" s="366"/>
      <c r="ADO66" s="366"/>
      <c r="ADP66" s="366"/>
      <c r="ADQ66" s="366"/>
      <c r="ADR66" s="366"/>
      <c r="ADS66" s="366"/>
      <c r="ADT66" s="366"/>
      <c r="ADU66" s="366"/>
      <c r="ADV66" s="366"/>
      <c r="ADW66" s="366"/>
      <c r="ADX66" s="366"/>
      <c r="ADY66" s="366"/>
      <c r="ADZ66" s="366"/>
      <c r="AEA66" s="366"/>
      <c r="AEB66" s="366"/>
      <c r="AEC66" s="366"/>
      <c r="AED66" s="366"/>
      <c r="AEE66" s="366"/>
      <c r="AEF66" s="366"/>
      <c r="AEG66" s="366"/>
      <c r="AEH66" s="366"/>
      <c r="AEI66" s="366"/>
      <c r="AEJ66" s="366"/>
      <c r="AEK66" s="366"/>
      <c r="AEL66" s="366"/>
      <c r="AEM66" s="366"/>
      <c r="AEN66" s="366"/>
      <c r="AEO66" s="366"/>
      <c r="AEP66" s="366"/>
      <c r="AEQ66" s="366"/>
      <c r="AER66" s="366"/>
      <c r="AES66" s="366"/>
      <c r="AET66" s="366"/>
      <c r="AEU66" s="366"/>
      <c r="AEV66" s="366"/>
      <c r="AEW66" s="366"/>
      <c r="AEX66" s="366"/>
      <c r="AEY66" s="366"/>
      <c r="AEZ66" s="366"/>
      <c r="AFA66" s="366"/>
      <c r="AFB66" s="366"/>
      <c r="AFC66" s="366"/>
      <c r="AFD66" s="366"/>
      <c r="AFE66" s="366"/>
      <c r="AFF66" s="366"/>
      <c r="AFG66" s="366"/>
      <c r="AFH66" s="366"/>
      <c r="AFI66" s="366"/>
      <c r="AFJ66" s="366"/>
      <c r="AFK66" s="366"/>
      <c r="AFL66" s="366"/>
      <c r="AFM66" s="366"/>
      <c r="AFN66" s="366"/>
      <c r="AFO66" s="366"/>
      <c r="AFP66" s="366"/>
      <c r="AFQ66" s="366"/>
      <c r="AFR66" s="366"/>
      <c r="AFS66" s="366"/>
      <c r="AFT66" s="366"/>
      <c r="AFU66" s="366"/>
      <c r="AFV66" s="366"/>
      <c r="AFW66" s="366"/>
      <c r="AFX66" s="366"/>
      <c r="AFY66" s="366"/>
      <c r="AFZ66" s="366"/>
      <c r="AGA66" s="366"/>
      <c r="AGB66" s="366"/>
      <c r="AGC66" s="366"/>
      <c r="AGD66" s="366"/>
      <c r="AGE66" s="366"/>
      <c r="AGF66" s="366"/>
      <c r="AGG66" s="366"/>
      <c r="AGH66" s="366"/>
      <c r="AGI66" s="366"/>
      <c r="AGJ66" s="366"/>
      <c r="AGK66" s="366"/>
      <c r="AGL66" s="366"/>
      <c r="AGM66" s="366"/>
      <c r="AGN66" s="366"/>
      <c r="AGO66" s="366"/>
      <c r="AGP66" s="366"/>
      <c r="AGQ66" s="366"/>
      <c r="AGR66" s="366"/>
      <c r="AGS66" s="366"/>
      <c r="AGT66" s="366"/>
      <c r="AGU66" s="366"/>
      <c r="AGV66" s="366"/>
      <c r="AGW66" s="366"/>
      <c r="AGX66" s="366"/>
      <c r="AGY66" s="366"/>
      <c r="AGZ66" s="366"/>
      <c r="AHA66" s="366"/>
      <c r="AHB66" s="366"/>
      <c r="AHC66" s="366"/>
      <c r="AHD66" s="366"/>
      <c r="AHE66" s="366"/>
      <c r="AHF66" s="366"/>
      <c r="AHG66" s="366"/>
      <c r="AHH66" s="366"/>
      <c r="AHI66" s="366"/>
      <c r="AHJ66" s="366"/>
      <c r="AHK66" s="366"/>
      <c r="AHL66" s="366"/>
      <c r="AHM66" s="366"/>
      <c r="AHN66" s="366"/>
      <c r="AHO66" s="366"/>
      <c r="AHP66" s="366"/>
      <c r="AHQ66" s="366"/>
      <c r="AHR66" s="366"/>
      <c r="AHS66" s="366"/>
      <c r="AHT66" s="366"/>
      <c r="AHU66" s="366"/>
      <c r="AHV66" s="366"/>
      <c r="AHW66" s="366"/>
      <c r="AHX66" s="366"/>
      <c r="AHY66" s="366"/>
      <c r="AHZ66" s="366"/>
      <c r="AIA66" s="366"/>
      <c r="AIB66" s="366"/>
      <c r="AIC66" s="366"/>
      <c r="AID66" s="366"/>
      <c r="AIE66" s="366"/>
      <c r="AIF66" s="366"/>
      <c r="AIG66" s="366"/>
      <c r="AIH66" s="366"/>
      <c r="AII66" s="366"/>
      <c r="AIJ66" s="366"/>
      <c r="AIK66" s="366"/>
      <c r="AIL66" s="366"/>
      <c r="AIM66" s="366"/>
      <c r="AIN66" s="366"/>
      <c r="AIO66" s="366"/>
      <c r="AIP66" s="366"/>
      <c r="AIQ66" s="366"/>
      <c r="AIR66" s="366"/>
      <c r="AIS66" s="366"/>
      <c r="AIT66" s="366"/>
      <c r="AIU66" s="366"/>
      <c r="AIV66" s="366"/>
      <c r="AIW66" s="366"/>
      <c r="AIX66" s="366"/>
      <c r="AIY66" s="366"/>
      <c r="AIZ66" s="366"/>
      <c r="AJA66" s="366"/>
      <c r="AJB66" s="366"/>
      <c r="AJC66" s="366"/>
      <c r="AJD66" s="366"/>
      <c r="AJE66" s="366"/>
      <c r="AJF66" s="366"/>
      <c r="AJG66" s="366"/>
      <c r="AJH66" s="366"/>
      <c r="AJI66" s="366"/>
      <c r="AJJ66" s="366"/>
      <c r="AJK66" s="366"/>
      <c r="AJL66" s="366"/>
      <c r="AJM66" s="366"/>
      <c r="AJN66" s="366"/>
      <c r="AJO66" s="366"/>
      <c r="AJP66" s="366"/>
      <c r="AJQ66" s="366"/>
      <c r="AJR66" s="366"/>
      <c r="AJS66" s="366"/>
      <c r="AJT66" s="366"/>
      <c r="AJU66" s="366"/>
      <c r="AJV66" s="366"/>
      <c r="AJW66" s="366"/>
      <c r="AJX66" s="366"/>
      <c r="AJY66" s="366"/>
      <c r="AJZ66" s="366"/>
      <c r="AKA66" s="366"/>
      <c r="AKB66" s="366"/>
      <c r="AKC66" s="366"/>
      <c r="AKD66" s="366"/>
      <c r="AKE66" s="366"/>
      <c r="AKF66" s="366"/>
      <c r="AKG66" s="366"/>
      <c r="AKH66" s="366"/>
      <c r="AKI66" s="366"/>
      <c r="AKJ66" s="366"/>
      <c r="AKK66" s="366"/>
      <c r="AKL66" s="366"/>
      <c r="AKM66" s="366"/>
      <c r="AKN66" s="366"/>
      <c r="AKO66" s="366"/>
      <c r="AKP66" s="366"/>
      <c r="AKQ66" s="366"/>
      <c r="AKR66" s="366"/>
      <c r="AKS66" s="366"/>
      <c r="AKT66" s="366"/>
      <c r="AKU66" s="366"/>
      <c r="AKV66" s="366"/>
      <c r="AKW66" s="366"/>
      <c r="AKX66" s="366"/>
      <c r="AKY66" s="366"/>
      <c r="AKZ66" s="366"/>
      <c r="ALA66" s="366"/>
      <c r="ALB66" s="366"/>
      <c r="ALC66" s="366"/>
      <c r="ALD66" s="366"/>
      <c r="ALE66" s="366"/>
      <c r="ALF66" s="366"/>
      <c r="ALG66" s="366"/>
      <c r="ALH66" s="366"/>
      <c r="ALI66" s="366"/>
      <c r="ALJ66" s="366"/>
      <c r="ALK66" s="366"/>
      <c r="ALL66" s="366"/>
      <c r="ALM66" s="366"/>
      <c r="ALN66" s="366"/>
      <c r="ALO66" s="366"/>
      <c r="ALP66" s="366"/>
      <c r="ALQ66" s="366"/>
      <c r="ALR66" s="366"/>
      <c r="ALS66" s="366"/>
      <c r="ALT66" s="366"/>
      <c r="ALU66" s="366"/>
      <c r="ALV66" s="366"/>
      <c r="ALW66" s="366"/>
      <c r="ALX66" s="366"/>
      <c r="ALY66" s="366"/>
      <c r="ALZ66" s="366"/>
      <c r="AMA66" s="366"/>
      <c r="AMB66" s="366"/>
      <c r="AMC66" s="366"/>
      <c r="AMD66" s="366"/>
      <c r="AME66" s="366"/>
      <c r="AMF66" s="366"/>
      <c r="AMG66" s="366"/>
      <c r="AMH66" s="366"/>
      <c r="AMI66" s="366"/>
      <c r="AMJ66" s="366"/>
      <c r="AMK66" s="366"/>
      <c r="AML66" s="366"/>
      <c r="AMM66" s="366"/>
      <c r="AMN66" s="366"/>
      <c r="AMO66" s="366"/>
      <c r="AMP66" s="366"/>
      <c r="AMQ66" s="366"/>
      <c r="AMR66" s="366"/>
      <c r="AMS66" s="366"/>
      <c r="AMT66" s="366"/>
      <c r="AMU66" s="366"/>
      <c r="AMV66" s="366"/>
      <c r="AMW66" s="366"/>
      <c r="AMX66" s="366"/>
      <c r="AMY66" s="366"/>
      <c r="AMZ66" s="366"/>
      <c r="ANA66" s="366"/>
      <c r="ANB66" s="366"/>
      <c r="ANC66" s="366"/>
      <c r="AND66" s="366"/>
      <c r="ANE66" s="366"/>
      <c r="ANF66" s="366"/>
      <c r="ANG66" s="366"/>
      <c r="ANH66" s="366"/>
      <c r="ANI66" s="366"/>
      <c r="ANJ66" s="366"/>
      <c r="ANK66" s="366"/>
      <c r="ANL66" s="366"/>
      <c r="ANM66" s="366"/>
      <c r="ANN66" s="366"/>
      <c r="ANO66" s="366"/>
      <c r="ANP66" s="366"/>
      <c r="ANQ66" s="366"/>
      <c r="ANR66" s="366"/>
      <c r="ANS66" s="366"/>
      <c r="ANT66" s="366"/>
      <c r="ANU66" s="366"/>
      <c r="ANV66" s="366"/>
      <c r="ANW66" s="366"/>
      <c r="ANX66" s="366"/>
      <c r="ANY66" s="366"/>
      <c r="ANZ66" s="366"/>
      <c r="AOA66" s="366"/>
      <c r="AOB66" s="366"/>
      <c r="AOC66" s="366"/>
      <c r="AOD66" s="366"/>
      <c r="AOE66" s="366"/>
      <c r="AOF66" s="366"/>
      <c r="AOG66" s="366"/>
      <c r="AOH66" s="366"/>
      <c r="AOI66" s="366"/>
      <c r="AOJ66" s="366"/>
      <c r="AOK66" s="366"/>
      <c r="AOL66" s="366"/>
      <c r="AOM66" s="366"/>
      <c r="AON66" s="366"/>
      <c r="AOO66" s="366"/>
      <c r="AOP66" s="366"/>
      <c r="AOQ66" s="366"/>
      <c r="AOR66" s="366"/>
      <c r="AOS66" s="366"/>
      <c r="AOT66" s="366"/>
      <c r="AOU66" s="366"/>
      <c r="AOV66" s="366"/>
      <c r="AOW66" s="366"/>
      <c r="AOX66" s="366"/>
      <c r="AOY66" s="366"/>
      <c r="AOZ66" s="366"/>
      <c r="APA66" s="366"/>
      <c r="APB66" s="366"/>
      <c r="APC66" s="366"/>
      <c r="APD66" s="366"/>
      <c r="APE66" s="366"/>
      <c r="APF66" s="366"/>
      <c r="APG66" s="366"/>
      <c r="APH66" s="366"/>
      <c r="API66" s="366"/>
      <c r="APJ66" s="366"/>
      <c r="APK66" s="366"/>
      <c r="APL66" s="366"/>
      <c r="APM66" s="366"/>
      <c r="APN66" s="366"/>
      <c r="APO66" s="366"/>
      <c r="APP66" s="366"/>
      <c r="APQ66" s="366"/>
      <c r="APR66" s="366"/>
      <c r="APS66" s="366"/>
      <c r="APT66" s="366"/>
      <c r="APU66" s="366"/>
      <c r="APV66" s="366"/>
      <c r="APW66" s="366"/>
      <c r="APX66" s="366"/>
      <c r="APY66" s="366"/>
      <c r="APZ66" s="366"/>
      <c r="AQA66" s="366"/>
      <c r="AQB66" s="366"/>
      <c r="AQC66" s="366"/>
      <c r="AQD66" s="366"/>
      <c r="AQE66" s="366"/>
      <c r="AQF66" s="366"/>
      <c r="AQG66" s="366"/>
      <c r="AQH66" s="366"/>
      <c r="AQI66" s="366"/>
      <c r="AQJ66" s="366"/>
      <c r="AQK66" s="366"/>
      <c r="AQL66" s="366"/>
      <c r="AQM66" s="366"/>
      <c r="AQN66" s="366"/>
      <c r="AQO66" s="366"/>
      <c r="AQP66" s="366"/>
      <c r="AQQ66" s="366"/>
      <c r="AQR66" s="366"/>
      <c r="AQS66" s="366"/>
      <c r="AQT66" s="366"/>
      <c r="AQU66" s="366"/>
      <c r="AQV66" s="366"/>
      <c r="AQW66" s="366"/>
      <c r="AQX66" s="366"/>
      <c r="AQY66" s="366"/>
      <c r="AQZ66" s="366"/>
      <c r="ARA66" s="366"/>
      <c r="ARB66" s="366"/>
      <c r="ARC66" s="366"/>
      <c r="ARD66" s="366"/>
      <c r="ARE66" s="366"/>
      <c r="ARF66" s="366"/>
      <c r="ARG66" s="366"/>
      <c r="ARH66" s="366"/>
      <c r="ARI66" s="366"/>
      <c r="ARJ66" s="366"/>
      <c r="ARK66" s="366"/>
      <c r="ARL66" s="366"/>
      <c r="ARM66" s="366"/>
      <c r="ARN66" s="366"/>
      <c r="ARO66" s="366"/>
      <c r="ARP66" s="366"/>
      <c r="ARQ66" s="366"/>
      <c r="ARR66" s="366"/>
      <c r="ARS66" s="366"/>
      <c r="ART66" s="366"/>
      <c r="ARU66" s="366"/>
      <c r="ARV66" s="366"/>
      <c r="ARW66" s="366"/>
      <c r="ARX66" s="366"/>
      <c r="ARY66" s="366"/>
      <c r="ARZ66" s="366"/>
      <c r="ASA66" s="366"/>
      <c r="ASB66" s="366"/>
      <c r="ASC66" s="366"/>
      <c r="ASD66" s="366"/>
      <c r="ASE66" s="366"/>
      <c r="ASF66" s="366"/>
      <c r="ASG66" s="366"/>
      <c r="ASH66" s="366"/>
      <c r="ASI66" s="366"/>
      <c r="ASJ66" s="366"/>
      <c r="ASK66" s="366"/>
      <c r="ASL66" s="366"/>
      <c r="ASM66" s="366"/>
      <c r="ASN66" s="366"/>
      <c r="ASO66" s="366"/>
      <c r="ASP66" s="366"/>
      <c r="ASQ66" s="366"/>
      <c r="ASR66" s="366"/>
      <c r="ASS66" s="366"/>
      <c r="AST66" s="366"/>
      <c r="ASU66" s="366"/>
      <c r="ASV66" s="366"/>
      <c r="ASW66" s="366"/>
      <c r="ASX66" s="366"/>
      <c r="ASY66" s="366"/>
      <c r="ASZ66" s="366"/>
      <c r="ATA66" s="366"/>
      <c r="ATB66" s="366"/>
      <c r="ATC66" s="366"/>
      <c r="ATD66" s="366"/>
      <c r="ATE66" s="366"/>
      <c r="ATF66" s="366"/>
      <c r="ATG66" s="366"/>
      <c r="ATH66" s="366"/>
      <c r="ATI66" s="366"/>
      <c r="ATJ66" s="366"/>
      <c r="ATK66" s="366"/>
      <c r="ATL66" s="366"/>
      <c r="ATM66" s="366"/>
      <c r="ATN66" s="366"/>
      <c r="ATO66" s="366"/>
      <c r="ATP66" s="366"/>
      <c r="ATQ66" s="366"/>
      <c r="ATR66" s="366"/>
      <c r="ATS66" s="366"/>
      <c r="ATT66" s="366"/>
      <c r="ATU66" s="366"/>
      <c r="ATV66" s="366"/>
      <c r="ATW66" s="366"/>
      <c r="ATX66" s="366"/>
      <c r="ATY66" s="366"/>
      <c r="ATZ66" s="366"/>
      <c r="AUA66" s="366"/>
      <c r="AUB66" s="366"/>
      <c r="AUC66" s="366"/>
      <c r="AUD66" s="366"/>
      <c r="AUE66" s="366"/>
      <c r="AUF66" s="366"/>
      <c r="AUG66" s="366"/>
      <c r="AUH66" s="366"/>
      <c r="AUI66" s="366"/>
      <c r="AUJ66" s="366"/>
      <c r="AUK66" s="366"/>
      <c r="AUL66" s="366"/>
      <c r="AUM66" s="366"/>
      <c r="AUN66" s="366"/>
      <c r="AUO66" s="366"/>
      <c r="AUP66" s="366"/>
      <c r="AUQ66" s="366"/>
      <c r="AUR66" s="366"/>
      <c r="AUS66" s="366"/>
      <c r="AUT66" s="366"/>
      <c r="AUU66" s="366"/>
      <c r="AUV66" s="366"/>
      <c r="AUW66" s="366"/>
      <c r="AUX66" s="366"/>
      <c r="AUY66" s="366"/>
      <c r="AUZ66" s="366"/>
      <c r="AVA66" s="366"/>
      <c r="AVB66" s="366"/>
      <c r="AVC66" s="366"/>
      <c r="AVD66" s="366"/>
      <c r="AVE66" s="366"/>
      <c r="AVF66" s="366"/>
      <c r="AVG66" s="366"/>
      <c r="AVH66" s="366"/>
      <c r="AVI66" s="366"/>
      <c r="AVJ66" s="366"/>
      <c r="AVK66" s="366"/>
      <c r="AVL66" s="366"/>
      <c r="AVM66" s="366"/>
      <c r="AVN66" s="366"/>
      <c r="AVO66" s="366"/>
      <c r="AVP66" s="366"/>
      <c r="AVQ66" s="366"/>
      <c r="AVR66" s="366"/>
      <c r="AVS66" s="366"/>
      <c r="AVT66" s="366"/>
      <c r="AVU66" s="366"/>
      <c r="AVV66" s="366"/>
      <c r="AVW66" s="366"/>
      <c r="AVX66" s="366"/>
      <c r="AVY66" s="366"/>
      <c r="AVZ66" s="366"/>
      <c r="AWA66" s="366"/>
      <c r="AWB66" s="366"/>
      <c r="AWC66" s="366"/>
      <c r="AWD66" s="366"/>
      <c r="AWE66" s="366"/>
      <c r="AWF66" s="366"/>
      <c r="AWG66" s="366"/>
      <c r="AWH66" s="366"/>
      <c r="AWI66" s="366"/>
      <c r="AWJ66" s="366"/>
      <c r="AWK66" s="366"/>
      <c r="AWL66" s="366"/>
      <c r="AWM66" s="366"/>
      <c r="AWN66" s="366"/>
      <c r="AWO66" s="366"/>
      <c r="AWP66" s="366"/>
      <c r="AWQ66" s="366"/>
      <c r="AWR66" s="366"/>
      <c r="AWS66" s="366"/>
      <c r="AWT66" s="366"/>
      <c r="AWU66" s="366"/>
      <c r="AWV66" s="366"/>
      <c r="AWW66" s="366"/>
      <c r="AWX66" s="366"/>
      <c r="AWY66" s="366"/>
      <c r="AWZ66" s="366"/>
      <c r="AXA66" s="366"/>
      <c r="AXB66" s="366"/>
      <c r="AXC66" s="366"/>
      <c r="AXD66" s="366"/>
      <c r="AXE66" s="366"/>
      <c r="AXF66" s="366"/>
      <c r="AXG66" s="366"/>
      <c r="AXH66" s="366"/>
      <c r="AXI66" s="366"/>
      <c r="AXJ66" s="366"/>
      <c r="AXK66" s="366"/>
      <c r="AXL66" s="366"/>
      <c r="AXM66" s="366"/>
      <c r="AXN66" s="366"/>
      <c r="AXO66" s="366"/>
      <c r="AXP66" s="366"/>
      <c r="AXQ66" s="366"/>
      <c r="AXR66" s="366"/>
      <c r="AXS66" s="366"/>
      <c r="AXT66" s="366"/>
      <c r="AXU66" s="366"/>
      <c r="AXV66" s="366"/>
      <c r="AXW66" s="366"/>
      <c r="AXX66" s="366"/>
      <c r="AXY66" s="366"/>
      <c r="AXZ66" s="366"/>
      <c r="AYA66" s="366"/>
      <c r="AYB66" s="366"/>
      <c r="AYC66" s="366"/>
      <c r="AYD66" s="366"/>
      <c r="AYE66" s="366"/>
      <c r="AYF66" s="366"/>
      <c r="AYG66" s="366"/>
      <c r="AYH66" s="366"/>
      <c r="AYI66" s="366"/>
      <c r="AYJ66" s="366"/>
      <c r="AYK66" s="366"/>
      <c r="AYL66" s="366"/>
      <c r="AYM66" s="366"/>
      <c r="AYN66" s="366"/>
      <c r="AYO66" s="366"/>
      <c r="AYP66" s="366"/>
      <c r="AYQ66" s="366"/>
      <c r="AYR66" s="366"/>
      <c r="AYS66" s="366"/>
      <c r="AYT66" s="366"/>
      <c r="AYU66" s="366"/>
      <c r="AYV66" s="366"/>
      <c r="AYW66" s="366"/>
      <c r="AYX66" s="366"/>
      <c r="AYY66" s="366"/>
      <c r="AYZ66" s="366"/>
      <c r="AZA66" s="366"/>
      <c r="AZB66" s="366"/>
      <c r="AZC66" s="366"/>
      <c r="AZD66" s="366"/>
      <c r="AZE66" s="366"/>
      <c r="AZF66" s="366"/>
      <c r="AZG66" s="366"/>
      <c r="AZH66" s="366"/>
      <c r="AZI66" s="366"/>
      <c r="AZJ66" s="366"/>
      <c r="AZK66" s="366"/>
      <c r="AZL66" s="366"/>
      <c r="AZM66" s="366"/>
      <c r="AZN66" s="366"/>
      <c r="AZO66" s="366"/>
      <c r="AZP66" s="366"/>
      <c r="AZQ66" s="366"/>
      <c r="AZR66" s="366"/>
      <c r="AZS66" s="366"/>
      <c r="AZT66" s="366"/>
      <c r="AZU66" s="366"/>
      <c r="AZV66" s="366"/>
      <c r="AZW66" s="366"/>
      <c r="AZX66" s="366"/>
      <c r="AZY66" s="366"/>
      <c r="AZZ66" s="366"/>
      <c r="BAA66" s="366"/>
      <c r="BAB66" s="366"/>
      <c r="BAC66" s="366"/>
      <c r="BAD66" s="366"/>
      <c r="BAE66" s="366"/>
      <c r="BAF66" s="366"/>
      <c r="BAG66" s="366"/>
      <c r="BAH66" s="366"/>
      <c r="BAI66" s="366"/>
      <c r="BAJ66" s="366"/>
      <c r="BAK66" s="366"/>
      <c r="BAL66" s="366"/>
      <c r="BAM66" s="366"/>
      <c r="BAN66" s="366"/>
      <c r="BAO66" s="366"/>
      <c r="BAP66" s="366"/>
      <c r="BAQ66" s="366"/>
      <c r="BAR66" s="366"/>
      <c r="BAS66" s="366"/>
      <c r="BAT66" s="366"/>
      <c r="BAU66" s="366"/>
      <c r="BAV66" s="366"/>
      <c r="BAW66" s="366"/>
      <c r="BAX66" s="366"/>
      <c r="BAY66" s="366"/>
      <c r="BAZ66" s="366"/>
      <c r="BBA66" s="366"/>
      <c r="BBB66" s="366"/>
      <c r="BBC66" s="366"/>
      <c r="BBD66" s="366"/>
      <c r="BBE66" s="366"/>
      <c r="BBF66" s="366"/>
      <c r="BBG66" s="366"/>
      <c r="BBH66" s="366"/>
      <c r="BBI66" s="366"/>
      <c r="BBJ66" s="366"/>
      <c r="BBK66" s="366"/>
      <c r="BBL66" s="366"/>
      <c r="BBM66" s="366"/>
      <c r="BBN66" s="366"/>
      <c r="BBO66" s="366"/>
      <c r="BBP66" s="366"/>
      <c r="BBQ66" s="366"/>
      <c r="BBR66" s="366"/>
      <c r="BBS66" s="366"/>
      <c r="BBT66" s="366"/>
      <c r="BBU66" s="366"/>
      <c r="BBV66" s="366"/>
      <c r="BBW66" s="366"/>
      <c r="BBX66" s="366"/>
      <c r="BBY66" s="366"/>
      <c r="BBZ66" s="366"/>
      <c r="BCA66" s="366"/>
      <c r="BCB66" s="366"/>
      <c r="BCC66" s="366"/>
      <c r="BCD66" s="366"/>
      <c r="BCE66" s="366"/>
      <c r="BCF66" s="366"/>
      <c r="BCG66" s="366"/>
      <c r="BCH66" s="366"/>
      <c r="BCI66" s="366"/>
      <c r="BCJ66" s="366"/>
      <c r="BCK66" s="366"/>
      <c r="BCL66" s="366"/>
      <c r="BCM66" s="366"/>
      <c r="BCN66" s="366"/>
      <c r="BCO66" s="366"/>
      <c r="BCP66" s="366"/>
      <c r="BCQ66" s="366"/>
      <c r="BCR66" s="366"/>
      <c r="BCS66" s="366"/>
      <c r="BCT66" s="366"/>
      <c r="BCU66" s="366"/>
      <c r="BCV66" s="366"/>
      <c r="BCW66" s="366"/>
      <c r="BCX66" s="366"/>
      <c r="BCY66" s="366"/>
      <c r="BCZ66" s="366"/>
      <c r="BDA66" s="366"/>
      <c r="BDB66" s="366"/>
      <c r="BDC66" s="366"/>
      <c r="BDD66" s="366"/>
      <c r="BDE66" s="366"/>
      <c r="BDF66" s="366"/>
      <c r="BDG66" s="366"/>
      <c r="BDH66" s="366"/>
      <c r="BDI66" s="366"/>
      <c r="BDJ66" s="366"/>
      <c r="BDK66" s="366"/>
      <c r="BDL66" s="366"/>
      <c r="BDM66" s="366"/>
      <c r="BDN66" s="366"/>
      <c r="BDO66" s="366"/>
      <c r="BDP66" s="366"/>
      <c r="BDQ66" s="366"/>
      <c r="BDR66" s="366"/>
      <c r="BDS66" s="366"/>
      <c r="BDT66" s="366"/>
      <c r="BDU66" s="366"/>
      <c r="BDV66" s="366"/>
      <c r="BDW66" s="366"/>
      <c r="BDX66" s="366"/>
      <c r="BDY66" s="366"/>
      <c r="BDZ66" s="366"/>
      <c r="BEA66" s="366"/>
      <c r="BEB66" s="366"/>
      <c r="BEC66" s="366"/>
      <c r="BED66" s="366"/>
      <c r="BEE66" s="366"/>
      <c r="BEF66" s="366"/>
      <c r="BEG66" s="366"/>
      <c r="BEH66" s="366"/>
      <c r="BEI66" s="366"/>
      <c r="BEJ66" s="366"/>
      <c r="BEK66" s="366"/>
      <c r="BEL66" s="366"/>
      <c r="BEM66" s="366"/>
      <c r="BEN66" s="366"/>
      <c r="BEO66" s="366"/>
      <c r="BEP66" s="366"/>
      <c r="BEQ66" s="366"/>
      <c r="BER66" s="366"/>
      <c r="BES66" s="366"/>
      <c r="BET66" s="366"/>
      <c r="BEU66" s="366"/>
      <c r="BEV66" s="366"/>
      <c r="BEW66" s="366"/>
      <c r="BEX66" s="366"/>
      <c r="BEY66" s="366"/>
      <c r="BEZ66" s="366"/>
      <c r="BFA66" s="366"/>
      <c r="BFB66" s="366"/>
      <c r="BFC66" s="366"/>
      <c r="BFD66" s="366"/>
      <c r="BFE66" s="366"/>
      <c r="BFF66" s="366"/>
      <c r="BFG66" s="366"/>
      <c r="BFH66" s="366"/>
      <c r="BFI66" s="366"/>
      <c r="BFJ66" s="366"/>
      <c r="BFK66" s="366"/>
      <c r="BFL66" s="366"/>
      <c r="BFM66" s="366"/>
      <c r="BFN66" s="366"/>
      <c r="BFO66" s="366"/>
      <c r="BFP66" s="366"/>
      <c r="BFQ66" s="366"/>
      <c r="BFR66" s="366"/>
      <c r="BFS66" s="366"/>
      <c r="BFT66" s="366"/>
      <c r="BFU66" s="366"/>
      <c r="BFV66" s="366"/>
      <c r="BFW66" s="366"/>
      <c r="BFX66" s="366"/>
      <c r="BFY66" s="366"/>
      <c r="BFZ66" s="366"/>
      <c r="BGA66" s="366"/>
      <c r="BGB66" s="366"/>
      <c r="BGC66" s="366"/>
      <c r="BGD66" s="366"/>
      <c r="BGE66" s="366"/>
      <c r="BGF66" s="366"/>
      <c r="BGG66" s="366"/>
      <c r="BGH66" s="366"/>
      <c r="BGI66" s="366"/>
      <c r="BGJ66" s="366"/>
      <c r="BGK66" s="366"/>
      <c r="BGL66" s="366"/>
      <c r="BGM66" s="366"/>
      <c r="BGN66" s="366"/>
      <c r="BGO66" s="366"/>
      <c r="BGP66" s="366"/>
      <c r="BGQ66" s="366"/>
      <c r="BGR66" s="366"/>
      <c r="BGS66" s="366"/>
      <c r="BGT66" s="366"/>
      <c r="BGU66" s="366"/>
      <c r="BGV66" s="366"/>
      <c r="BGW66" s="366"/>
      <c r="BGX66" s="366"/>
      <c r="BGY66" s="366"/>
      <c r="BGZ66" s="366"/>
      <c r="BHA66" s="366"/>
      <c r="BHB66" s="366"/>
      <c r="BHC66" s="366"/>
      <c r="BHD66" s="366"/>
      <c r="BHE66" s="366"/>
      <c r="BHF66" s="366"/>
      <c r="BHG66" s="366"/>
      <c r="BHH66" s="366"/>
      <c r="BHI66" s="366"/>
      <c r="BHJ66" s="366"/>
      <c r="BHK66" s="366"/>
      <c r="BHL66" s="366"/>
      <c r="BHM66" s="366"/>
      <c r="BHN66" s="366"/>
      <c r="BHO66" s="366"/>
      <c r="BHP66" s="366"/>
      <c r="BHQ66" s="366"/>
      <c r="BHR66" s="366"/>
      <c r="BHS66" s="366"/>
      <c r="BHT66" s="366"/>
      <c r="BHU66" s="366"/>
      <c r="BHV66" s="366"/>
      <c r="BHW66" s="366"/>
      <c r="BHX66" s="366"/>
      <c r="BHY66" s="366"/>
      <c r="BHZ66" s="366"/>
      <c r="BIA66" s="366"/>
      <c r="BIB66" s="366"/>
      <c r="BIC66" s="366"/>
      <c r="BID66" s="366"/>
      <c r="BIE66" s="366"/>
      <c r="BIF66" s="366"/>
      <c r="BIG66" s="366"/>
      <c r="BIH66" s="366"/>
      <c r="BII66" s="366"/>
      <c r="BIJ66" s="366"/>
      <c r="BIK66" s="366"/>
      <c r="BIL66" s="366"/>
      <c r="BIM66" s="366"/>
      <c r="BIN66" s="366"/>
      <c r="BIO66" s="366"/>
      <c r="BIP66" s="366"/>
      <c r="BIQ66" s="366"/>
      <c r="BIR66" s="366"/>
      <c r="BIS66" s="366"/>
      <c r="BIT66" s="366"/>
      <c r="BIU66" s="366"/>
      <c r="BIV66" s="366"/>
      <c r="BIW66" s="366"/>
      <c r="BIX66" s="366"/>
      <c r="BIY66" s="366"/>
      <c r="BIZ66" s="366"/>
      <c r="BJA66" s="366"/>
      <c r="BJB66" s="366"/>
      <c r="BJC66" s="366"/>
      <c r="BJD66" s="366"/>
      <c r="BJE66" s="366"/>
      <c r="BJF66" s="366"/>
      <c r="BJG66" s="366"/>
      <c r="BJH66" s="366"/>
      <c r="BJI66" s="366"/>
      <c r="BJJ66" s="366"/>
      <c r="BJK66" s="366"/>
      <c r="BJL66" s="366"/>
      <c r="BJM66" s="366"/>
      <c r="BJN66" s="366"/>
      <c r="BJO66" s="366"/>
      <c r="BJP66" s="366"/>
      <c r="BJQ66" s="366"/>
      <c r="BJR66" s="366"/>
      <c r="BJS66" s="366"/>
      <c r="BJT66" s="366"/>
      <c r="BJU66" s="366"/>
      <c r="BJV66" s="366"/>
      <c r="BJW66" s="366"/>
      <c r="BJX66" s="366"/>
      <c r="BJY66" s="366"/>
      <c r="BJZ66" s="366"/>
      <c r="BKA66" s="366"/>
      <c r="BKB66" s="366"/>
      <c r="BKC66" s="366"/>
      <c r="BKD66" s="366"/>
      <c r="BKE66" s="366"/>
      <c r="BKF66" s="366"/>
      <c r="BKG66" s="366"/>
      <c r="BKH66" s="366"/>
      <c r="BKI66" s="366"/>
      <c r="BKJ66" s="366"/>
      <c r="BKK66" s="366"/>
      <c r="BKL66" s="366"/>
      <c r="BKM66" s="366"/>
      <c r="BKN66" s="366"/>
      <c r="BKO66" s="366"/>
      <c r="BKP66" s="366"/>
      <c r="BKQ66" s="366"/>
      <c r="BKR66" s="366"/>
      <c r="BKS66" s="366"/>
      <c r="BKT66" s="366"/>
      <c r="BKU66" s="366"/>
      <c r="BKV66" s="366"/>
      <c r="BKW66" s="366"/>
      <c r="BKX66" s="366"/>
      <c r="BKY66" s="366"/>
      <c r="BKZ66" s="366"/>
      <c r="BLA66" s="366"/>
      <c r="BLB66" s="366"/>
      <c r="BLC66" s="366"/>
      <c r="BLD66" s="366"/>
      <c r="BLE66" s="366"/>
      <c r="BLF66" s="366"/>
      <c r="BLG66" s="366"/>
      <c r="BLH66" s="366"/>
      <c r="BLI66" s="366"/>
      <c r="BLJ66" s="366"/>
      <c r="BLK66" s="366"/>
      <c r="BLL66" s="366"/>
      <c r="BLM66" s="366"/>
      <c r="BLN66" s="366"/>
      <c r="BLO66" s="366"/>
      <c r="BLP66" s="366"/>
      <c r="BLQ66" s="366"/>
      <c r="BLR66" s="366"/>
      <c r="BLS66" s="366"/>
      <c r="BLT66" s="366"/>
      <c r="BLU66" s="366"/>
      <c r="BLV66" s="366"/>
      <c r="BLW66" s="366"/>
      <c r="BLX66" s="366"/>
      <c r="BLY66" s="366"/>
      <c r="BLZ66" s="366"/>
      <c r="BMA66" s="366"/>
      <c r="BMB66" s="366"/>
      <c r="BMC66" s="366"/>
      <c r="BMD66" s="366"/>
      <c r="BME66" s="366"/>
      <c r="BMF66" s="366"/>
      <c r="BMG66" s="366"/>
      <c r="BMH66" s="366"/>
      <c r="BMI66" s="366"/>
      <c r="BMJ66" s="366"/>
      <c r="BMK66" s="366"/>
      <c r="BML66" s="366"/>
      <c r="BMM66" s="366"/>
      <c r="BMN66" s="366"/>
      <c r="BMO66" s="366"/>
      <c r="BMP66" s="366"/>
      <c r="BMQ66" s="366"/>
      <c r="BMR66" s="366"/>
      <c r="BMS66" s="366"/>
      <c r="BMT66" s="366"/>
      <c r="BMU66" s="366"/>
      <c r="BMV66" s="366"/>
      <c r="BMW66" s="366"/>
      <c r="BMX66" s="366"/>
      <c r="BMY66" s="366"/>
      <c r="BMZ66" s="366"/>
      <c r="BNA66" s="366"/>
      <c r="BNB66" s="366"/>
      <c r="BNC66" s="366"/>
      <c r="BND66" s="366"/>
      <c r="BNE66" s="366"/>
      <c r="BNF66" s="366"/>
      <c r="BNG66" s="366"/>
      <c r="BNH66" s="366"/>
      <c r="BNI66" s="366"/>
      <c r="BNJ66" s="366"/>
      <c r="BNK66" s="366"/>
      <c r="BNL66" s="366"/>
      <c r="BNM66" s="366"/>
      <c r="BNN66" s="366"/>
      <c r="BNO66" s="366"/>
      <c r="BNP66" s="366"/>
      <c r="BNQ66" s="366"/>
      <c r="BNR66" s="366"/>
      <c r="BNS66" s="366"/>
      <c r="BNT66" s="366"/>
      <c r="BNU66" s="366"/>
      <c r="BNV66" s="366"/>
      <c r="BNW66" s="366"/>
      <c r="BNX66" s="366"/>
      <c r="BNY66" s="366"/>
      <c r="BNZ66" s="366"/>
      <c r="BOA66" s="366"/>
      <c r="BOB66" s="366"/>
      <c r="BOC66" s="366"/>
      <c r="BOD66" s="366"/>
      <c r="BOE66" s="366"/>
      <c r="BOF66" s="366"/>
      <c r="BOG66" s="366"/>
      <c r="BOH66" s="366"/>
      <c r="BOI66" s="366"/>
      <c r="BOJ66" s="366"/>
      <c r="BOK66" s="366"/>
      <c r="BOL66" s="366"/>
      <c r="BOM66" s="366"/>
      <c r="BON66" s="366"/>
      <c r="BOO66" s="366"/>
      <c r="BOP66" s="366"/>
      <c r="BOQ66" s="366"/>
      <c r="BOR66" s="366"/>
      <c r="BOS66" s="366"/>
      <c r="BOT66" s="366"/>
      <c r="BOU66" s="366"/>
      <c r="BOV66" s="366"/>
      <c r="BOW66" s="366"/>
      <c r="BOX66" s="366"/>
      <c r="BOY66" s="366"/>
      <c r="BOZ66" s="366"/>
      <c r="BPA66" s="366"/>
      <c r="BPB66" s="366"/>
      <c r="BPC66" s="366"/>
      <c r="BPD66" s="366"/>
      <c r="BPE66" s="366"/>
      <c r="BPF66" s="366"/>
      <c r="BPG66" s="366"/>
      <c r="BPH66" s="366"/>
      <c r="BPI66" s="366"/>
      <c r="BPJ66" s="366"/>
      <c r="BPK66" s="366"/>
      <c r="BPL66" s="366"/>
      <c r="BPM66" s="366"/>
      <c r="BPN66" s="366"/>
      <c r="BPO66" s="366"/>
      <c r="BPP66" s="366"/>
      <c r="BPQ66" s="366"/>
      <c r="BPR66" s="366"/>
      <c r="BPS66" s="366"/>
      <c r="BPT66" s="366"/>
      <c r="BPU66" s="366"/>
      <c r="BPV66" s="366"/>
      <c r="BPW66" s="366"/>
      <c r="BPX66" s="366"/>
      <c r="BPY66" s="366"/>
      <c r="BPZ66" s="366"/>
      <c r="BQA66" s="366"/>
      <c r="BQB66" s="366"/>
      <c r="BQC66" s="366"/>
      <c r="BQD66" s="366"/>
      <c r="BQE66" s="366"/>
      <c r="BQF66" s="366"/>
      <c r="BQG66" s="366"/>
      <c r="BQH66" s="366"/>
      <c r="BQI66" s="366"/>
      <c r="BQJ66" s="366"/>
      <c r="BQK66" s="366"/>
      <c r="BQL66" s="366"/>
      <c r="BQM66" s="366"/>
      <c r="BQN66" s="366"/>
      <c r="BQO66" s="366"/>
      <c r="BQP66" s="366"/>
      <c r="BQQ66" s="366"/>
      <c r="BQR66" s="366"/>
      <c r="BQS66" s="366"/>
      <c r="BQT66" s="366"/>
      <c r="BQU66" s="366"/>
      <c r="BQV66" s="366"/>
      <c r="BQW66" s="366"/>
      <c r="BQX66" s="366"/>
      <c r="BQY66" s="366"/>
      <c r="BQZ66" s="366"/>
      <c r="BRA66" s="366"/>
      <c r="BRB66" s="366"/>
      <c r="BRC66" s="366"/>
      <c r="BRD66" s="366"/>
      <c r="BRE66" s="366"/>
      <c r="BRF66" s="366"/>
      <c r="BRG66" s="366"/>
      <c r="BRH66" s="366"/>
      <c r="BRI66" s="366"/>
      <c r="BRJ66" s="366"/>
      <c r="BRK66" s="366"/>
      <c r="BRL66" s="366"/>
      <c r="BRM66" s="366"/>
      <c r="BRN66" s="366"/>
      <c r="BRO66" s="366"/>
      <c r="BRP66" s="366"/>
      <c r="BRQ66" s="366"/>
      <c r="BRR66" s="366"/>
      <c r="BRS66" s="366"/>
      <c r="BRT66" s="366"/>
      <c r="BRU66" s="366"/>
      <c r="BRV66" s="366"/>
      <c r="BRW66" s="366"/>
      <c r="BRX66" s="366"/>
      <c r="BRY66" s="366"/>
      <c r="BRZ66" s="366"/>
      <c r="BSA66" s="366"/>
      <c r="BSB66" s="366"/>
      <c r="BSC66" s="366"/>
      <c r="BSD66" s="366"/>
      <c r="BSE66" s="366"/>
      <c r="BSF66" s="366"/>
      <c r="BSG66" s="366"/>
      <c r="BSH66" s="366"/>
      <c r="BSI66" s="366"/>
      <c r="BSJ66" s="366"/>
      <c r="BSK66" s="366"/>
      <c r="BSL66" s="366"/>
      <c r="BSM66" s="366"/>
      <c r="BSN66" s="366"/>
      <c r="BSO66" s="366"/>
      <c r="BSP66" s="366"/>
      <c r="BSQ66" s="366"/>
      <c r="BSR66" s="366"/>
      <c r="BSS66" s="366"/>
      <c r="BST66" s="366"/>
      <c r="BSU66" s="366"/>
      <c r="BSV66" s="366"/>
      <c r="BSW66" s="366"/>
      <c r="BSX66" s="366"/>
      <c r="BSY66" s="366"/>
      <c r="BSZ66" s="366"/>
      <c r="BTA66" s="366"/>
      <c r="BTB66" s="366"/>
      <c r="BTC66" s="366"/>
      <c r="BTD66" s="366"/>
      <c r="BTE66" s="366"/>
      <c r="BTF66" s="366"/>
      <c r="BTG66" s="366"/>
      <c r="BTH66" s="366"/>
      <c r="BTI66" s="366"/>
      <c r="BTJ66" s="366"/>
      <c r="BTK66" s="366"/>
      <c r="BTL66" s="366"/>
      <c r="BTM66" s="366"/>
      <c r="BTN66" s="366"/>
      <c r="BTO66" s="366"/>
      <c r="BTP66" s="366"/>
      <c r="BTQ66" s="366"/>
      <c r="BTR66" s="366"/>
      <c r="BTS66" s="366"/>
      <c r="BTT66" s="366"/>
      <c r="BTU66" s="366"/>
      <c r="BTV66" s="366"/>
      <c r="BTW66" s="366"/>
      <c r="BTX66" s="366"/>
      <c r="BTY66" s="366"/>
      <c r="BTZ66" s="366"/>
      <c r="BUA66" s="366"/>
      <c r="BUB66" s="366"/>
      <c r="BUC66" s="366"/>
      <c r="BUD66" s="366"/>
      <c r="BUE66" s="366"/>
      <c r="BUF66" s="366"/>
      <c r="BUG66" s="366"/>
      <c r="BUH66" s="366"/>
      <c r="BUI66" s="366"/>
      <c r="BUJ66" s="366"/>
      <c r="BUK66" s="366"/>
      <c r="BUL66" s="366"/>
      <c r="BUM66" s="366"/>
      <c r="BUN66" s="366"/>
      <c r="BUO66" s="366"/>
      <c r="BUP66" s="366"/>
      <c r="BUQ66" s="366"/>
      <c r="BUR66" s="366"/>
      <c r="BUS66" s="366"/>
      <c r="BUT66" s="366"/>
      <c r="BUU66" s="366"/>
      <c r="BUV66" s="366"/>
      <c r="BUW66" s="366"/>
      <c r="BUX66" s="366"/>
      <c r="BUY66" s="366"/>
      <c r="BUZ66" s="366"/>
      <c r="BVA66" s="366"/>
      <c r="BVB66" s="366"/>
      <c r="BVC66" s="366"/>
      <c r="BVD66" s="366"/>
      <c r="BVE66" s="366"/>
      <c r="BVF66" s="366"/>
      <c r="BVG66" s="366"/>
      <c r="BVH66" s="366"/>
      <c r="BVI66" s="366"/>
      <c r="BVJ66" s="366"/>
      <c r="BVK66" s="366"/>
      <c r="BVL66" s="366"/>
      <c r="BVM66" s="366"/>
      <c r="BVN66" s="366"/>
      <c r="BVO66" s="366"/>
      <c r="BVP66" s="366"/>
      <c r="BVQ66" s="366"/>
      <c r="BVR66" s="366"/>
      <c r="BVS66" s="366"/>
      <c r="BVT66" s="366"/>
      <c r="BVU66" s="366"/>
      <c r="BVV66" s="366"/>
      <c r="BVW66" s="366"/>
      <c r="BVX66" s="366"/>
      <c r="BVY66" s="366"/>
      <c r="BVZ66" s="366"/>
      <c r="BWA66" s="366"/>
      <c r="BWB66" s="366"/>
      <c r="BWC66" s="366"/>
      <c r="BWD66" s="366"/>
      <c r="BWE66" s="366"/>
      <c r="BWF66" s="366"/>
      <c r="BWG66" s="366"/>
      <c r="BWH66" s="366"/>
      <c r="BWI66" s="366"/>
      <c r="BWJ66" s="366"/>
      <c r="BWK66" s="366"/>
      <c r="BWL66" s="366"/>
      <c r="BWM66" s="366"/>
      <c r="BWN66" s="366"/>
      <c r="BWO66" s="366"/>
      <c r="BWP66" s="366"/>
      <c r="BWQ66" s="366"/>
      <c r="BWR66" s="366"/>
      <c r="BWS66" s="366"/>
      <c r="BWT66" s="366"/>
      <c r="BWU66" s="366"/>
      <c r="BWV66" s="366"/>
      <c r="BWW66" s="366"/>
      <c r="BWX66" s="366"/>
      <c r="BWY66" s="366"/>
      <c r="BWZ66" s="366"/>
      <c r="BXA66" s="366"/>
      <c r="BXB66" s="366"/>
      <c r="BXC66" s="366"/>
      <c r="BXD66" s="366"/>
      <c r="BXE66" s="366"/>
      <c r="BXF66" s="366"/>
      <c r="BXG66" s="366"/>
      <c r="BXH66" s="366"/>
      <c r="BXI66" s="366"/>
      <c r="BXJ66" s="366"/>
      <c r="BXK66" s="366"/>
      <c r="BXL66" s="366"/>
      <c r="BXM66" s="366"/>
      <c r="BXN66" s="366"/>
      <c r="BXO66" s="366"/>
      <c r="BXP66" s="366"/>
      <c r="BXQ66" s="366"/>
      <c r="BXR66" s="366"/>
      <c r="BXS66" s="366"/>
      <c r="BXT66" s="366"/>
      <c r="BXU66" s="366"/>
      <c r="BXV66" s="366"/>
      <c r="BXW66" s="366"/>
      <c r="BXX66" s="366"/>
      <c r="BXY66" s="366"/>
      <c r="BXZ66" s="366"/>
      <c r="BYA66" s="366"/>
      <c r="BYB66" s="366"/>
      <c r="BYC66" s="366"/>
      <c r="BYD66" s="366"/>
      <c r="BYE66" s="366"/>
      <c r="BYF66" s="366"/>
      <c r="BYG66" s="366"/>
      <c r="BYH66" s="366"/>
      <c r="BYI66" s="366"/>
      <c r="BYJ66" s="366"/>
      <c r="BYK66" s="366"/>
      <c r="BYL66" s="366"/>
      <c r="BYM66" s="366"/>
      <c r="BYN66" s="366"/>
      <c r="BYO66" s="366"/>
      <c r="BYP66" s="366"/>
      <c r="BYQ66" s="366"/>
      <c r="BYR66" s="366"/>
      <c r="BYS66" s="366"/>
      <c r="BYT66" s="366"/>
      <c r="BYU66" s="366"/>
      <c r="BYV66" s="366"/>
      <c r="BYW66" s="366"/>
      <c r="BYX66" s="366"/>
      <c r="BYY66" s="366"/>
      <c r="BYZ66" s="366"/>
      <c r="BZA66" s="366"/>
      <c r="BZB66" s="366"/>
      <c r="BZC66" s="366"/>
      <c r="BZD66" s="366"/>
      <c r="BZE66" s="366"/>
      <c r="BZF66" s="366"/>
      <c r="BZG66" s="366"/>
      <c r="BZH66" s="366"/>
      <c r="BZI66" s="366"/>
      <c r="BZJ66" s="366"/>
      <c r="BZK66" s="366"/>
      <c r="BZL66" s="366"/>
      <c r="BZM66" s="366"/>
      <c r="BZN66" s="366"/>
      <c r="BZO66" s="366"/>
      <c r="BZP66" s="366"/>
      <c r="BZQ66" s="366"/>
      <c r="BZR66" s="366"/>
      <c r="BZS66" s="366"/>
      <c r="BZT66" s="366"/>
      <c r="BZU66" s="366"/>
      <c r="BZV66" s="366"/>
      <c r="BZW66" s="366"/>
      <c r="BZX66" s="366"/>
      <c r="BZY66" s="366"/>
      <c r="BZZ66" s="366"/>
      <c r="CAA66" s="366"/>
      <c r="CAB66" s="366"/>
      <c r="CAC66" s="366"/>
      <c r="CAD66" s="366"/>
      <c r="CAE66" s="366"/>
      <c r="CAF66" s="366"/>
      <c r="CAG66" s="366"/>
      <c r="CAH66" s="366"/>
      <c r="CAI66" s="366"/>
      <c r="CAJ66" s="366"/>
      <c r="CAK66" s="366"/>
      <c r="CAL66" s="366"/>
      <c r="CAM66" s="366"/>
      <c r="CAN66" s="366"/>
      <c r="CAO66" s="366"/>
      <c r="CAP66" s="366"/>
      <c r="CAQ66" s="366"/>
      <c r="CAR66" s="366"/>
      <c r="CAS66" s="366"/>
      <c r="CAT66" s="366"/>
      <c r="CAU66" s="366"/>
      <c r="CAV66" s="366"/>
      <c r="CAW66" s="366"/>
      <c r="CAX66" s="366"/>
      <c r="CAY66" s="366"/>
      <c r="CAZ66" s="366"/>
      <c r="CBA66" s="366"/>
      <c r="CBB66" s="366"/>
      <c r="CBC66" s="366"/>
      <c r="CBD66" s="366"/>
      <c r="CBE66" s="366"/>
      <c r="CBF66" s="366"/>
      <c r="CBG66" s="366"/>
      <c r="CBH66" s="366"/>
      <c r="CBI66" s="366"/>
      <c r="CBJ66" s="366"/>
      <c r="CBK66" s="366"/>
      <c r="CBL66" s="366"/>
      <c r="CBM66" s="366"/>
      <c r="CBN66" s="366"/>
      <c r="CBO66" s="366"/>
      <c r="CBP66" s="366"/>
      <c r="CBQ66" s="366"/>
      <c r="CBR66" s="366"/>
      <c r="CBS66" s="366"/>
      <c r="CBT66" s="366"/>
      <c r="CBU66" s="366"/>
      <c r="CBV66" s="366"/>
      <c r="CBW66" s="366"/>
      <c r="CBX66" s="366"/>
      <c r="CBY66" s="366"/>
      <c r="CBZ66" s="366"/>
      <c r="CCA66" s="366"/>
      <c r="CCB66" s="366"/>
      <c r="CCC66" s="366"/>
      <c r="CCD66" s="366"/>
      <c r="CCE66" s="366"/>
      <c r="CCF66" s="366"/>
      <c r="CCG66" s="366"/>
      <c r="CCH66" s="366"/>
      <c r="CCI66" s="366"/>
      <c r="CCJ66" s="366"/>
      <c r="CCK66" s="366"/>
      <c r="CCL66" s="366"/>
      <c r="CCM66" s="366"/>
      <c r="CCN66" s="366"/>
      <c r="CCO66" s="366"/>
      <c r="CCP66" s="366"/>
      <c r="CCQ66" s="366"/>
      <c r="CCR66" s="366"/>
      <c r="CCS66" s="366"/>
      <c r="CCT66" s="366"/>
      <c r="CCU66" s="366"/>
      <c r="CCV66" s="366"/>
      <c r="CCW66" s="366"/>
      <c r="CCX66" s="366"/>
      <c r="CCY66" s="366"/>
      <c r="CCZ66" s="366"/>
      <c r="CDA66" s="366"/>
      <c r="CDB66" s="366"/>
      <c r="CDC66" s="366"/>
      <c r="CDD66" s="366"/>
      <c r="CDE66" s="366"/>
      <c r="CDF66" s="366"/>
      <c r="CDG66" s="366"/>
      <c r="CDH66" s="366"/>
      <c r="CDI66" s="366"/>
      <c r="CDJ66" s="366"/>
      <c r="CDK66" s="366"/>
      <c r="CDL66" s="366"/>
      <c r="CDM66" s="366"/>
      <c r="CDN66" s="366"/>
      <c r="CDO66" s="366"/>
      <c r="CDP66" s="366"/>
      <c r="CDQ66" s="366"/>
      <c r="CDR66" s="366"/>
      <c r="CDS66" s="366"/>
      <c r="CDT66" s="366"/>
      <c r="CDU66" s="366"/>
      <c r="CDV66" s="366"/>
      <c r="CDW66" s="366"/>
      <c r="CDX66" s="366"/>
      <c r="CDY66" s="366"/>
      <c r="CDZ66" s="366"/>
      <c r="CEA66" s="366"/>
      <c r="CEB66" s="366"/>
      <c r="CEC66" s="366"/>
      <c r="CED66" s="366"/>
      <c r="CEE66" s="366"/>
      <c r="CEF66" s="366"/>
      <c r="CEG66" s="366"/>
      <c r="CEH66" s="366"/>
      <c r="CEI66" s="366"/>
      <c r="CEJ66" s="366"/>
      <c r="CEK66" s="366"/>
      <c r="CEL66" s="366"/>
      <c r="CEM66" s="366"/>
      <c r="CEN66" s="366"/>
      <c r="CEO66" s="366"/>
      <c r="CEP66" s="366"/>
      <c r="CEQ66" s="366"/>
      <c r="CER66" s="366"/>
      <c r="CES66" s="366"/>
      <c r="CET66" s="366"/>
      <c r="CEU66" s="366"/>
      <c r="CEV66" s="366"/>
      <c r="CEW66" s="366"/>
      <c r="CEX66" s="366"/>
      <c r="CEY66" s="366"/>
      <c r="CEZ66" s="366"/>
      <c r="CFA66" s="366"/>
      <c r="CFB66" s="366"/>
      <c r="CFC66" s="366"/>
      <c r="CFD66" s="366"/>
      <c r="CFE66" s="366"/>
      <c r="CFF66" s="366"/>
      <c r="CFG66" s="366"/>
      <c r="CFH66" s="366"/>
      <c r="CFI66" s="366"/>
      <c r="CFJ66" s="366"/>
      <c r="CFK66" s="366"/>
      <c r="CFL66" s="366"/>
      <c r="CFM66" s="366"/>
      <c r="CFN66" s="366"/>
      <c r="CFO66" s="366"/>
      <c r="CFP66" s="366"/>
      <c r="CFQ66" s="366"/>
      <c r="CFR66" s="366"/>
      <c r="CFS66" s="366"/>
      <c r="CFT66" s="366"/>
      <c r="CFU66" s="366"/>
      <c r="CFV66" s="366"/>
      <c r="CFW66" s="366"/>
      <c r="CFX66" s="366"/>
      <c r="CFY66" s="366"/>
      <c r="CFZ66" s="366"/>
    </row>
    <row r="67" spans="1:2210" ht="78" x14ac:dyDescent="0.3">
      <c r="A67" s="372" t="s">
        <v>1265</v>
      </c>
      <c r="B67" s="379" t="s">
        <v>1016</v>
      </c>
      <c r="C67" s="373" t="s">
        <v>1266</v>
      </c>
      <c r="D67" s="379" t="s">
        <v>1262</v>
      </c>
      <c r="E67" s="373" t="s">
        <v>1267</v>
      </c>
      <c r="F67" s="373" t="s">
        <v>1172</v>
      </c>
      <c r="G67" s="373" t="s">
        <v>1019</v>
      </c>
      <c r="H67" s="373">
        <v>12</v>
      </c>
      <c r="I67" s="373" t="s">
        <v>1012</v>
      </c>
      <c r="J67" s="373">
        <v>6</v>
      </c>
      <c r="K67" s="375">
        <v>18600000</v>
      </c>
      <c r="L67" s="373" t="s">
        <v>1268</v>
      </c>
      <c r="M67" s="373" t="s">
        <v>1148</v>
      </c>
      <c r="N67" s="373"/>
      <c r="O67" s="365"/>
      <c r="P67" s="365"/>
      <c r="Q67" s="365"/>
      <c r="R67" s="365"/>
      <c r="S67" s="380" t="s">
        <v>154</v>
      </c>
      <c r="T67" s="365"/>
      <c r="U67" s="365"/>
      <c r="V67" s="365"/>
      <c r="W67" s="365"/>
      <c r="X67" s="365"/>
      <c r="Y67" s="365"/>
      <c r="Z67" s="365"/>
      <c r="AA67" s="365"/>
      <c r="AB67" s="365"/>
      <c r="AC67" s="365"/>
      <c r="AD67" s="365"/>
      <c r="AE67" s="365"/>
      <c r="AF67" s="365"/>
    </row>
    <row r="68" spans="1:2210" ht="78" x14ac:dyDescent="0.3">
      <c r="A68" s="372" t="s">
        <v>1269</v>
      </c>
      <c r="B68" s="379" t="s">
        <v>1016</v>
      </c>
      <c r="C68" s="373" t="s">
        <v>1270</v>
      </c>
      <c r="D68" s="379" t="s">
        <v>1165</v>
      </c>
      <c r="E68" s="373" t="s">
        <v>1271</v>
      </c>
      <c r="F68" s="373" t="s">
        <v>1272</v>
      </c>
      <c r="G68" s="373" t="s">
        <v>1019</v>
      </c>
      <c r="H68" s="373">
        <v>12</v>
      </c>
      <c r="I68" s="373" t="s">
        <v>1012</v>
      </c>
      <c r="J68" s="373">
        <v>3</v>
      </c>
      <c r="K68" s="375"/>
      <c r="L68" s="373" t="s">
        <v>1270</v>
      </c>
      <c r="M68" s="373" t="s">
        <v>1148</v>
      </c>
      <c r="N68" s="365"/>
      <c r="O68" s="365"/>
      <c r="P68" s="365"/>
      <c r="Q68" s="365"/>
      <c r="R68" s="380" t="s">
        <v>154</v>
      </c>
      <c r="S68" s="365"/>
      <c r="T68" s="365"/>
      <c r="U68" s="365"/>
      <c r="V68" s="365"/>
      <c r="W68" s="365"/>
      <c r="X68" s="365"/>
      <c r="Y68" s="365"/>
      <c r="Z68" s="365"/>
      <c r="AA68" s="365"/>
      <c r="AB68" s="365"/>
      <c r="AC68" s="365"/>
      <c r="AD68" s="365"/>
      <c r="AE68" s="365"/>
      <c r="AF68" s="365"/>
    </row>
    <row r="69" spans="1:2210" ht="87.75" customHeight="1" x14ac:dyDescent="0.3">
      <c r="A69" s="372" t="s">
        <v>1273</v>
      </c>
      <c r="B69" s="379" t="s">
        <v>1016</v>
      </c>
      <c r="C69" s="399" t="s">
        <v>1274</v>
      </c>
      <c r="D69" s="379" t="s">
        <v>1165</v>
      </c>
      <c r="E69" s="396" t="s">
        <v>1275</v>
      </c>
      <c r="F69" s="373" t="s">
        <v>1276</v>
      </c>
      <c r="G69" s="396" t="s">
        <v>1019</v>
      </c>
      <c r="H69" s="373">
        <v>20</v>
      </c>
      <c r="I69" s="373" t="s">
        <v>1051</v>
      </c>
      <c r="J69" s="373">
        <v>3</v>
      </c>
      <c r="K69" s="375" t="s">
        <v>152</v>
      </c>
      <c r="L69" s="373" t="s">
        <v>1111</v>
      </c>
      <c r="M69" s="373" t="s">
        <v>1148</v>
      </c>
      <c r="N69" s="373"/>
      <c r="O69" s="377" t="s">
        <v>465</v>
      </c>
      <c r="P69" s="365"/>
      <c r="Q69" s="365"/>
      <c r="R69" s="365"/>
      <c r="S69" s="365"/>
      <c r="T69" s="365"/>
      <c r="U69" s="365"/>
      <c r="V69" s="365"/>
      <c r="W69" s="365"/>
      <c r="X69" s="365"/>
      <c r="Y69" s="365"/>
      <c r="Z69" s="365"/>
      <c r="AA69" s="365"/>
      <c r="AB69" s="376"/>
      <c r="AC69" s="376"/>
      <c r="AD69" s="365"/>
      <c r="AE69" s="365"/>
      <c r="AF69" s="365"/>
    </row>
  </sheetData>
  <mergeCells count="10">
    <mergeCell ref="A4:L4"/>
    <mergeCell ref="M4:Y4"/>
    <mergeCell ref="Z4:AF4"/>
    <mergeCell ref="X1:AB1"/>
    <mergeCell ref="X2:AB2"/>
    <mergeCell ref="E1:W1"/>
    <mergeCell ref="E2:W2"/>
    <mergeCell ref="A1:C2"/>
    <mergeCell ref="AC1:AF1"/>
    <mergeCell ref="AC2:AF2"/>
  </mergeCells>
  <dataValidations count="1">
    <dataValidation type="list" allowBlank="1" showInputMessage="1" showErrorMessage="1" sqref="AC6:AC53" xr:uid="{4B028CF5-88E1-426C-9203-203E49381E3D}">
      <formula1>#REF!</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7C1D-CABC-41AF-A44A-705040F35A64}">
  <sheetPr>
    <tabColor theme="4" tint="0.79998168889431442"/>
  </sheetPr>
  <dimension ref="A1:AG92"/>
  <sheetViews>
    <sheetView workbookViewId="0">
      <selection activeCell="A4" sqref="A4:AD4"/>
    </sheetView>
  </sheetViews>
  <sheetFormatPr baseColWidth="10" defaultRowHeight="12" x14ac:dyDescent="0.3"/>
  <cols>
    <col min="1" max="1" width="10.33203125" style="405" customWidth="1"/>
    <col min="2" max="2" width="33.88671875" style="405" customWidth="1"/>
    <col min="3" max="3" width="4.5546875" style="405" customWidth="1"/>
    <col min="4" max="18" width="4.33203125" style="405" customWidth="1"/>
    <col min="19" max="20" width="6" style="405" customWidth="1"/>
    <col min="21" max="22" width="5" style="405" customWidth="1"/>
    <col min="23" max="24" width="6.109375" style="405" customWidth="1"/>
    <col min="25" max="26" width="5" style="405" customWidth="1"/>
    <col min="27" max="27" width="14.109375" style="430" customWidth="1"/>
    <col min="28" max="28" width="5.6640625" style="430" customWidth="1"/>
    <col min="29" max="29" width="6.44140625" style="430" customWidth="1"/>
    <col min="30" max="30" width="32.33203125" style="405" customWidth="1"/>
    <col min="31" max="256" width="11.5546875" style="405"/>
    <col min="257" max="257" width="10.33203125" style="405" customWidth="1"/>
    <col min="258" max="258" width="33.88671875" style="405" customWidth="1"/>
    <col min="259" max="259" width="4.5546875" style="405" customWidth="1"/>
    <col min="260" max="274" width="4.33203125" style="405" customWidth="1"/>
    <col min="275" max="276" width="6" style="405" customWidth="1"/>
    <col min="277" max="278" width="5" style="405" customWidth="1"/>
    <col min="279" max="280" width="6.109375" style="405" customWidth="1"/>
    <col min="281" max="282" width="5" style="405" customWidth="1"/>
    <col min="283" max="283" width="14.109375" style="405" customWidth="1"/>
    <col min="284" max="284" width="5.6640625" style="405" customWidth="1"/>
    <col min="285" max="285" width="6.44140625" style="405" customWidth="1"/>
    <col min="286" max="286" width="26" style="405" customWidth="1"/>
    <col min="287" max="512" width="11.5546875" style="405"/>
    <col min="513" max="513" width="10.33203125" style="405" customWidth="1"/>
    <col min="514" max="514" width="33.88671875" style="405" customWidth="1"/>
    <col min="515" max="515" width="4.5546875" style="405" customWidth="1"/>
    <col min="516" max="530" width="4.33203125" style="405" customWidth="1"/>
    <col min="531" max="532" width="6" style="405" customWidth="1"/>
    <col min="533" max="534" width="5" style="405" customWidth="1"/>
    <col min="535" max="536" width="6.109375" style="405" customWidth="1"/>
    <col min="537" max="538" width="5" style="405" customWidth="1"/>
    <col min="539" max="539" width="14.109375" style="405" customWidth="1"/>
    <col min="540" max="540" width="5.6640625" style="405" customWidth="1"/>
    <col min="541" max="541" width="6.44140625" style="405" customWidth="1"/>
    <col min="542" max="542" width="26" style="405" customWidth="1"/>
    <col min="543" max="768" width="11.5546875" style="405"/>
    <col min="769" max="769" width="10.33203125" style="405" customWidth="1"/>
    <col min="770" max="770" width="33.88671875" style="405" customWidth="1"/>
    <col min="771" max="771" width="4.5546875" style="405" customWidth="1"/>
    <col min="772" max="786" width="4.33203125" style="405" customWidth="1"/>
    <col min="787" max="788" width="6" style="405" customWidth="1"/>
    <col min="789" max="790" width="5" style="405" customWidth="1"/>
    <col min="791" max="792" width="6.109375" style="405" customWidth="1"/>
    <col min="793" max="794" width="5" style="405" customWidth="1"/>
    <col min="795" max="795" width="14.109375" style="405" customWidth="1"/>
    <col min="796" max="796" width="5.6640625" style="405" customWidth="1"/>
    <col min="797" max="797" width="6.44140625" style="405" customWidth="1"/>
    <col min="798" max="798" width="26" style="405" customWidth="1"/>
    <col min="799" max="1024" width="11.5546875" style="405"/>
    <col min="1025" max="1025" width="10.33203125" style="405" customWidth="1"/>
    <col min="1026" max="1026" width="33.88671875" style="405" customWidth="1"/>
    <col min="1027" max="1027" width="4.5546875" style="405" customWidth="1"/>
    <col min="1028" max="1042" width="4.33203125" style="405" customWidth="1"/>
    <col min="1043" max="1044" width="6" style="405" customWidth="1"/>
    <col min="1045" max="1046" width="5" style="405" customWidth="1"/>
    <col min="1047" max="1048" width="6.109375" style="405" customWidth="1"/>
    <col min="1049" max="1050" width="5" style="405" customWidth="1"/>
    <col min="1051" max="1051" width="14.109375" style="405" customWidth="1"/>
    <col min="1052" max="1052" width="5.6640625" style="405" customWidth="1"/>
    <col min="1053" max="1053" width="6.44140625" style="405" customWidth="1"/>
    <col min="1054" max="1054" width="26" style="405" customWidth="1"/>
    <col min="1055" max="1280" width="11.5546875" style="405"/>
    <col min="1281" max="1281" width="10.33203125" style="405" customWidth="1"/>
    <col min="1282" max="1282" width="33.88671875" style="405" customWidth="1"/>
    <col min="1283" max="1283" width="4.5546875" style="405" customWidth="1"/>
    <col min="1284" max="1298" width="4.33203125" style="405" customWidth="1"/>
    <col min="1299" max="1300" width="6" style="405" customWidth="1"/>
    <col min="1301" max="1302" width="5" style="405" customWidth="1"/>
    <col min="1303" max="1304" width="6.109375" style="405" customWidth="1"/>
    <col min="1305" max="1306" width="5" style="405" customWidth="1"/>
    <col min="1307" max="1307" width="14.109375" style="405" customWidth="1"/>
    <col min="1308" max="1308" width="5.6640625" style="405" customWidth="1"/>
    <col min="1309" max="1309" width="6.44140625" style="405" customWidth="1"/>
    <col min="1310" max="1310" width="26" style="405" customWidth="1"/>
    <col min="1311" max="1536" width="11.5546875" style="405"/>
    <col min="1537" max="1537" width="10.33203125" style="405" customWidth="1"/>
    <col min="1538" max="1538" width="33.88671875" style="405" customWidth="1"/>
    <col min="1539" max="1539" width="4.5546875" style="405" customWidth="1"/>
    <col min="1540" max="1554" width="4.33203125" style="405" customWidth="1"/>
    <col min="1555" max="1556" width="6" style="405" customWidth="1"/>
    <col min="1557" max="1558" width="5" style="405" customWidth="1"/>
    <col min="1559" max="1560" width="6.109375" style="405" customWidth="1"/>
    <col min="1561" max="1562" width="5" style="405" customWidth="1"/>
    <col min="1563" max="1563" width="14.109375" style="405" customWidth="1"/>
    <col min="1564" max="1564" width="5.6640625" style="405" customWidth="1"/>
    <col min="1565" max="1565" width="6.44140625" style="405" customWidth="1"/>
    <col min="1566" max="1566" width="26" style="405" customWidth="1"/>
    <col min="1567" max="1792" width="11.5546875" style="405"/>
    <col min="1793" max="1793" width="10.33203125" style="405" customWidth="1"/>
    <col min="1794" max="1794" width="33.88671875" style="405" customWidth="1"/>
    <col min="1795" max="1795" width="4.5546875" style="405" customWidth="1"/>
    <col min="1796" max="1810" width="4.33203125" style="405" customWidth="1"/>
    <col min="1811" max="1812" width="6" style="405" customWidth="1"/>
    <col min="1813" max="1814" width="5" style="405" customWidth="1"/>
    <col min="1815" max="1816" width="6.109375" style="405" customWidth="1"/>
    <col min="1817" max="1818" width="5" style="405" customWidth="1"/>
    <col min="1819" max="1819" width="14.109375" style="405" customWidth="1"/>
    <col min="1820" max="1820" width="5.6640625" style="405" customWidth="1"/>
    <col min="1821" max="1821" width="6.44140625" style="405" customWidth="1"/>
    <col min="1822" max="1822" width="26" style="405" customWidth="1"/>
    <col min="1823" max="2048" width="11.5546875" style="405"/>
    <col min="2049" max="2049" width="10.33203125" style="405" customWidth="1"/>
    <col min="2050" max="2050" width="33.88671875" style="405" customWidth="1"/>
    <col min="2051" max="2051" width="4.5546875" style="405" customWidth="1"/>
    <col min="2052" max="2066" width="4.33203125" style="405" customWidth="1"/>
    <col min="2067" max="2068" width="6" style="405" customWidth="1"/>
    <col min="2069" max="2070" width="5" style="405" customWidth="1"/>
    <col min="2071" max="2072" width="6.109375" style="405" customWidth="1"/>
    <col min="2073" max="2074" width="5" style="405" customWidth="1"/>
    <col min="2075" max="2075" width="14.109375" style="405" customWidth="1"/>
    <col min="2076" max="2076" width="5.6640625" style="405" customWidth="1"/>
    <col min="2077" max="2077" width="6.44140625" style="405" customWidth="1"/>
    <col min="2078" max="2078" width="26" style="405" customWidth="1"/>
    <col min="2079" max="2304" width="11.5546875" style="405"/>
    <col min="2305" max="2305" width="10.33203125" style="405" customWidth="1"/>
    <col min="2306" max="2306" width="33.88671875" style="405" customWidth="1"/>
    <col min="2307" max="2307" width="4.5546875" style="405" customWidth="1"/>
    <col min="2308" max="2322" width="4.33203125" style="405" customWidth="1"/>
    <col min="2323" max="2324" width="6" style="405" customWidth="1"/>
    <col min="2325" max="2326" width="5" style="405" customWidth="1"/>
    <col min="2327" max="2328" width="6.109375" style="405" customWidth="1"/>
    <col min="2329" max="2330" width="5" style="405" customWidth="1"/>
    <col min="2331" max="2331" width="14.109375" style="405" customWidth="1"/>
    <col min="2332" max="2332" width="5.6640625" style="405" customWidth="1"/>
    <col min="2333" max="2333" width="6.44140625" style="405" customWidth="1"/>
    <col min="2334" max="2334" width="26" style="405" customWidth="1"/>
    <col min="2335" max="2560" width="11.5546875" style="405"/>
    <col min="2561" max="2561" width="10.33203125" style="405" customWidth="1"/>
    <col min="2562" max="2562" width="33.88671875" style="405" customWidth="1"/>
    <col min="2563" max="2563" width="4.5546875" style="405" customWidth="1"/>
    <col min="2564" max="2578" width="4.33203125" style="405" customWidth="1"/>
    <col min="2579" max="2580" width="6" style="405" customWidth="1"/>
    <col min="2581" max="2582" width="5" style="405" customWidth="1"/>
    <col min="2583" max="2584" width="6.109375" style="405" customWidth="1"/>
    <col min="2585" max="2586" width="5" style="405" customWidth="1"/>
    <col min="2587" max="2587" width="14.109375" style="405" customWidth="1"/>
    <col min="2588" max="2588" width="5.6640625" style="405" customWidth="1"/>
    <col min="2589" max="2589" width="6.44140625" style="405" customWidth="1"/>
    <col min="2590" max="2590" width="26" style="405" customWidth="1"/>
    <col min="2591" max="2816" width="11.5546875" style="405"/>
    <col min="2817" max="2817" width="10.33203125" style="405" customWidth="1"/>
    <col min="2818" max="2818" width="33.88671875" style="405" customWidth="1"/>
    <col min="2819" max="2819" width="4.5546875" style="405" customWidth="1"/>
    <col min="2820" max="2834" width="4.33203125" style="405" customWidth="1"/>
    <col min="2835" max="2836" width="6" style="405" customWidth="1"/>
    <col min="2837" max="2838" width="5" style="405" customWidth="1"/>
    <col min="2839" max="2840" width="6.109375" style="405" customWidth="1"/>
    <col min="2841" max="2842" width="5" style="405" customWidth="1"/>
    <col min="2843" max="2843" width="14.109375" style="405" customWidth="1"/>
    <col min="2844" max="2844" width="5.6640625" style="405" customWidth="1"/>
    <col min="2845" max="2845" width="6.44140625" style="405" customWidth="1"/>
    <col min="2846" max="2846" width="26" style="405" customWidth="1"/>
    <col min="2847" max="3072" width="11.5546875" style="405"/>
    <col min="3073" max="3073" width="10.33203125" style="405" customWidth="1"/>
    <col min="3074" max="3074" width="33.88671875" style="405" customWidth="1"/>
    <col min="3075" max="3075" width="4.5546875" style="405" customWidth="1"/>
    <col min="3076" max="3090" width="4.33203125" style="405" customWidth="1"/>
    <col min="3091" max="3092" width="6" style="405" customWidth="1"/>
    <col min="3093" max="3094" width="5" style="405" customWidth="1"/>
    <col min="3095" max="3096" width="6.109375" style="405" customWidth="1"/>
    <col min="3097" max="3098" width="5" style="405" customWidth="1"/>
    <col min="3099" max="3099" width="14.109375" style="405" customWidth="1"/>
    <col min="3100" max="3100" width="5.6640625" style="405" customWidth="1"/>
    <col min="3101" max="3101" width="6.44140625" style="405" customWidth="1"/>
    <col min="3102" max="3102" width="26" style="405" customWidth="1"/>
    <col min="3103" max="3328" width="11.5546875" style="405"/>
    <col min="3329" max="3329" width="10.33203125" style="405" customWidth="1"/>
    <col min="3330" max="3330" width="33.88671875" style="405" customWidth="1"/>
    <col min="3331" max="3331" width="4.5546875" style="405" customWidth="1"/>
    <col min="3332" max="3346" width="4.33203125" style="405" customWidth="1"/>
    <col min="3347" max="3348" width="6" style="405" customWidth="1"/>
    <col min="3349" max="3350" width="5" style="405" customWidth="1"/>
    <col min="3351" max="3352" width="6.109375" style="405" customWidth="1"/>
    <col min="3353" max="3354" width="5" style="405" customWidth="1"/>
    <col min="3355" max="3355" width="14.109375" style="405" customWidth="1"/>
    <col min="3356" max="3356" width="5.6640625" style="405" customWidth="1"/>
    <col min="3357" max="3357" width="6.44140625" style="405" customWidth="1"/>
    <col min="3358" max="3358" width="26" style="405" customWidth="1"/>
    <col min="3359" max="3584" width="11.5546875" style="405"/>
    <col min="3585" max="3585" width="10.33203125" style="405" customWidth="1"/>
    <col min="3586" max="3586" width="33.88671875" style="405" customWidth="1"/>
    <col min="3587" max="3587" width="4.5546875" style="405" customWidth="1"/>
    <col min="3588" max="3602" width="4.33203125" style="405" customWidth="1"/>
    <col min="3603" max="3604" width="6" style="405" customWidth="1"/>
    <col min="3605" max="3606" width="5" style="405" customWidth="1"/>
    <col min="3607" max="3608" width="6.109375" style="405" customWidth="1"/>
    <col min="3609" max="3610" width="5" style="405" customWidth="1"/>
    <col min="3611" max="3611" width="14.109375" style="405" customWidth="1"/>
    <col min="3612" max="3612" width="5.6640625" style="405" customWidth="1"/>
    <col min="3613" max="3613" width="6.44140625" style="405" customWidth="1"/>
    <col min="3614" max="3614" width="26" style="405" customWidth="1"/>
    <col min="3615" max="3840" width="11.5546875" style="405"/>
    <col min="3841" max="3841" width="10.33203125" style="405" customWidth="1"/>
    <col min="3842" max="3842" width="33.88671875" style="405" customWidth="1"/>
    <col min="3843" max="3843" width="4.5546875" style="405" customWidth="1"/>
    <col min="3844" max="3858" width="4.33203125" style="405" customWidth="1"/>
    <col min="3859" max="3860" width="6" style="405" customWidth="1"/>
    <col min="3861" max="3862" width="5" style="405" customWidth="1"/>
    <col min="3863" max="3864" width="6.109375" style="405" customWidth="1"/>
    <col min="3865" max="3866" width="5" style="405" customWidth="1"/>
    <col min="3867" max="3867" width="14.109375" style="405" customWidth="1"/>
    <col min="3868" max="3868" width="5.6640625" style="405" customWidth="1"/>
    <col min="3869" max="3869" width="6.44140625" style="405" customWidth="1"/>
    <col min="3870" max="3870" width="26" style="405" customWidth="1"/>
    <col min="3871" max="4096" width="11.5546875" style="405"/>
    <col min="4097" max="4097" width="10.33203125" style="405" customWidth="1"/>
    <col min="4098" max="4098" width="33.88671875" style="405" customWidth="1"/>
    <col min="4099" max="4099" width="4.5546875" style="405" customWidth="1"/>
    <col min="4100" max="4114" width="4.33203125" style="405" customWidth="1"/>
    <col min="4115" max="4116" width="6" style="405" customWidth="1"/>
    <col min="4117" max="4118" width="5" style="405" customWidth="1"/>
    <col min="4119" max="4120" width="6.109375" style="405" customWidth="1"/>
    <col min="4121" max="4122" width="5" style="405" customWidth="1"/>
    <col min="4123" max="4123" width="14.109375" style="405" customWidth="1"/>
    <col min="4124" max="4124" width="5.6640625" style="405" customWidth="1"/>
    <col min="4125" max="4125" width="6.44140625" style="405" customWidth="1"/>
    <col min="4126" max="4126" width="26" style="405" customWidth="1"/>
    <col min="4127" max="4352" width="11.5546875" style="405"/>
    <col min="4353" max="4353" width="10.33203125" style="405" customWidth="1"/>
    <col min="4354" max="4354" width="33.88671875" style="405" customWidth="1"/>
    <col min="4355" max="4355" width="4.5546875" style="405" customWidth="1"/>
    <col min="4356" max="4370" width="4.33203125" style="405" customWidth="1"/>
    <col min="4371" max="4372" width="6" style="405" customWidth="1"/>
    <col min="4373" max="4374" width="5" style="405" customWidth="1"/>
    <col min="4375" max="4376" width="6.109375" style="405" customWidth="1"/>
    <col min="4377" max="4378" width="5" style="405" customWidth="1"/>
    <col min="4379" max="4379" width="14.109375" style="405" customWidth="1"/>
    <col min="4380" max="4380" width="5.6640625" style="405" customWidth="1"/>
    <col min="4381" max="4381" width="6.44140625" style="405" customWidth="1"/>
    <col min="4382" max="4382" width="26" style="405" customWidth="1"/>
    <col min="4383" max="4608" width="11.5546875" style="405"/>
    <col min="4609" max="4609" width="10.33203125" style="405" customWidth="1"/>
    <col min="4610" max="4610" width="33.88671875" style="405" customWidth="1"/>
    <col min="4611" max="4611" width="4.5546875" style="405" customWidth="1"/>
    <col min="4612" max="4626" width="4.33203125" style="405" customWidth="1"/>
    <col min="4627" max="4628" width="6" style="405" customWidth="1"/>
    <col min="4629" max="4630" width="5" style="405" customWidth="1"/>
    <col min="4631" max="4632" width="6.109375" style="405" customWidth="1"/>
    <col min="4633" max="4634" width="5" style="405" customWidth="1"/>
    <col min="4635" max="4635" width="14.109375" style="405" customWidth="1"/>
    <col min="4636" max="4636" width="5.6640625" style="405" customWidth="1"/>
    <col min="4637" max="4637" width="6.44140625" style="405" customWidth="1"/>
    <col min="4638" max="4638" width="26" style="405" customWidth="1"/>
    <col min="4639" max="4864" width="11.5546875" style="405"/>
    <col min="4865" max="4865" width="10.33203125" style="405" customWidth="1"/>
    <col min="4866" max="4866" width="33.88671875" style="405" customWidth="1"/>
    <col min="4867" max="4867" width="4.5546875" style="405" customWidth="1"/>
    <col min="4868" max="4882" width="4.33203125" style="405" customWidth="1"/>
    <col min="4883" max="4884" width="6" style="405" customWidth="1"/>
    <col min="4885" max="4886" width="5" style="405" customWidth="1"/>
    <col min="4887" max="4888" width="6.109375" style="405" customWidth="1"/>
    <col min="4889" max="4890" width="5" style="405" customWidth="1"/>
    <col min="4891" max="4891" width="14.109375" style="405" customWidth="1"/>
    <col min="4892" max="4892" width="5.6640625" style="405" customWidth="1"/>
    <col min="4893" max="4893" width="6.44140625" style="405" customWidth="1"/>
    <col min="4894" max="4894" width="26" style="405" customWidth="1"/>
    <col min="4895" max="5120" width="11.5546875" style="405"/>
    <col min="5121" max="5121" width="10.33203125" style="405" customWidth="1"/>
    <col min="5122" max="5122" width="33.88671875" style="405" customWidth="1"/>
    <col min="5123" max="5123" width="4.5546875" style="405" customWidth="1"/>
    <col min="5124" max="5138" width="4.33203125" style="405" customWidth="1"/>
    <col min="5139" max="5140" width="6" style="405" customWidth="1"/>
    <col min="5141" max="5142" width="5" style="405" customWidth="1"/>
    <col min="5143" max="5144" width="6.109375" style="405" customWidth="1"/>
    <col min="5145" max="5146" width="5" style="405" customWidth="1"/>
    <col min="5147" max="5147" width="14.109375" style="405" customWidth="1"/>
    <col min="5148" max="5148" width="5.6640625" style="405" customWidth="1"/>
    <col min="5149" max="5149" width="6.44140625" style="405" customWidth="1"/>
    <col min="5150" max="5150" width="26" style="405" customWidth="1"/>
    <col min="5151" max="5376" width="11.5546875" style="405"/>
    <col min="5377" max="5377" width="10.33203125" style="405" customWidth="1"/>
    <col min="5378" max="5378" width="33.88671875" style="405" customWidth="1"/>
    <col min="5379" max="5379" width="4.5546875" style="405" customWidth="1"/>
    <col min="5380" max="5394" width="4.33203125" style="405" customWidth="1"/>
    <col min="5395" max="5396" width="6" style="405" customWidth="1"/>
    <col min="5397" max="5398" width="5" style="405" customWidth="1"/>
    <col min="5399" max="5400" width="6.109375" style="405" customWidth="1"/>
    <col min="5401" max="5402" width="5" style="405" customWidth="1"/>
    <col min="5403" max="5403" width="14.109375" style="405" customWidth="1"/>
    <col min="5404" max="5404" width="5.6640625" style="405" customWidth="1"/>
    <col min="5405" max="5405" width="6.44140625" style="405" customWidth="1"/>
    <col min="5406" max="5406" width="26" style="405" customWidth="1"/>
    <col min="5407" max="5632" width="11.5546875" style="405"/>
    <col min="5633" max="5633" width="10.33203125" style="405" customWidth="1"/>
    <col min="5634" max="5634" width="33.88671875" style="405" customWidth="1"/>
    <col min="5635" max="5635" width="4.5546875" style="405" customWidth="1"/>
    <col min="5636" max="5650" width="4.33203125" style="405" customWidth="1"/>
    <col min="5651" max="5652" width="6" style="405" customWidth="1"/>
    <col min="5653" max="5654" width="5" style="405" customWidth="1"/>
    <col min="5655" max="5656" width="6.109375" style="405" customWidth="1"/>
    <col min="5657" max="5658" width="5" style="405" customWidth="1"/>
    <col min="5659" max="5659" width="14.109375" style="405" customWidth="1"/>
    <col min="5660" max="5660" width="5.6640625" style="405" customWidth="1"/>
    <col min="5661" max="5661" width="6.44140625" style="405" customWidth="1"/>
    <col min="5662" max="5662" width="26" style="405" customWidth="1"/>
    <col min="5663" max="5888" width="11.5546875" style="405"/>
    <col min="5889" max="5889" width="10.33203125" style="405" customWidth="1"/>
    <col min="5890" max="5890" width="33.88671875" style="405" customWidth="1"/>
    <col min="5891" max="5891" width="4.5546875" style="405" customWidth="1"/>
    <col min="5892" max="5906" width="4.33203125" style="405" customWidth="1"/>
    <col min="5907" max="5908" width="6" style="405" customWidth="1"/>
    <col min="5909" max="5910" width="5" style="405" customWidth="1"/>
    <col min="5911" max="5912" width="6.109375" style="405" customWidth="1"/>
    <col min="5913" max="5914" width="5" style="405" customWidth="1"/>
    <col min="5915" max="5915" width="14.109375" style="405" customWidth="1"/>
    <col min="5916" max="5916" width="5.6640625" style="405" customWidth="1"/>
    <col min="5917" max="5917" width="6.44140625" style="405" customWidth="1"/>
    <col min="5918" max="5918" width="26" style="405" customWidth="1"/>
    <col min="5919" max="6144" width="11.5546875" style="405"/>
    <col min="6145" max="6145" width="10.33203125" style="405" customWidth="1"/>
    <col min="6146" max="6146" width="33.88671875" style="405" customWidth="1"/>
    <col min="6147" max="6147" width="4.5546875" style="405" customWidth="1"/>
    <col min="6148" max="6162" width="4.33203125" style="405" customWidth="1"/>
    <col min="6163" max="6164" width="6" style="405" customWidth="1"/>
    <col min="6165" max="6166" width="5" style="405" customWidth="1"/>
    <col min="6167" max="6168" width="6.109375" style="405" customWidth="1"/>
    <col min="6169" max="6170" width="5" style="405" customWidth="1"/>
    <col min="6171" max="6171" width="14.109375" style="405" customWidth="1"/>
    <col min="6172" max="6172" width="5.6640625" style="405" customWidth="1"/>
    <col min="6173" max="6173" width="6.44140625" style="405" customWidth="1"/>
    <col min="6174" max="6174" width="26" style="405" customWidth="1"/>
    <col min="6175" max="6400" width="11.5546875" style="405"/>
    <col min="6401" max="6401" width="10.33203125" style="405" customWidth="1"/>
    <col min="6402" max="6402" width="33.88671875" style="405" customWidth="1"/>
    <col min="6403" max="6403" width="4.5546875" style="405" customWidth="1"/>
    <col min="6404" max="6418" width="4.33203125" style="405" customWidth="1"/>
    <col min="6419" max="6420" width="6" style="405" customWidth="1"/>
    <col min="6421" max="6422" width="5" style="405" customWidth="1"/>
    <col min="6423" max="6424" width="6.109375" style="405" customWidth="1"/>
    <col min="6425" max="6426" width="5" style="405" customWidth="1"/>
    <col min="6427" max="6427" width="14.109375" style="405" customWidth="1"/>
    <col min="6428" max="6428" width="5.6640625" style="405" customWidth="1"/>
    <col min="6429" max="6429" width="6.44140625" style="405" customWidth="1"/>
    <col min="6430" max="6430" width="26" style="405" customWidth="1"/>
    <col min="6431" max="6656" width="11.5546875" style="405"/>
    <col min="6657" max="6657" width="10.33203125" style="405" customWidth="1"/>
    <col min="6658" max="6658" width="33.88671875" style="405" customWidth="1"/>
    <col min="6659" max="6659" width="4.5546875" style="405" customWidth="1"/>
    <col min="6660" max="6674" width="4.33203125" style="405" customWidth="1"/>
    <col min="6675" max="6676" width="6" style="405" customWidth="1"/>
    <col min="6677" max="6678" width="5" style="405" customWidth="1"/>
    <col min="6679" max="6680" width="6.109375" style="405" customWidth="1"/>
    <col min="6681" max="6682" width="5" style="405" customWidth="1"/>
    <col min="6683" max="6683" width="14.109375" style="405" customWidth="1"/>
    <col min="6684" max="6684" width="5.6640625" style="405" customWidth="1"/>
    <col min="6685" max="6685" width="6.44140625" style="405" customWidth="1"/>
    <col min="6686" max="6686" width="26" style="405" customWidth="1"/>
    <col min="6687" max="6912" width="11.5546875" style="405"/>
    <col min="6913" max="6913" width="10.33203125" style="405" customWidth="1"/>
    <col min="6914" max="6914" width="33.88671875" style="405" customWidth="1"/>
    <col min="6915" max="6915" width="4.5546875" style="405" customWidth="1"/>
    <col min="6916" max="6930" width="4.33203125" style="405" customWidth="1"/>
    <col min="6931" max="6932" width="6" style="405" customWidth="1"/>
    <col min="6933" max="6934" width="5" style="405" customWidth="1"/>
    <col min="6935" max="6936" width="6.109375" style="405" customWidth="1"/>
    <col min="6937" max="6938" width="5" style="405" customWidth="1"/>
    <col min="6939" max="6939" width="14.109375" style="405" customWidth="1"/>
    <col min="6940" max="6940" width="5.6640625" style="405" customWidth="1"/>
    <col min="6941" max="6941" width="6.44140625" style="405" customWidth="1"/>
    <col min="6942" max="6942" width="26" style="405" customWidth="1"/>
    <col min="6943" max="7168" width="11.5546875" style="405"/>
    <col min="7169" max="7169" width="10.33203125" style="405" customWidth="1"/>
    <col min="7170" max="7170" width="33.88671875" style="405" customWidth="1"/>
    <col min="7171" max="7171" width="4.5546875" style="405" customWidth="1"/>
    <col min="7172" max="7186" width="4.33203125" style="405" customWidth="1"/>
    <col min="7187" max="7188" width="6" style="405" customWidth="1"/>
    <col min="7189" max="7190" width="5" style="405" customWidth="1"/>
    <col min="7191" max="7192" width="6.109375" style="405" customWidth="1"/>
    <col min="7193" max="7194" width="5" style="405" customWidth="1"/>
    <col min="7195" max="7195" width="14.109375" style="405" customWidth="1"/>
    <col min="7196" max="7196" width="5.6640625" style="405" customWidth="1"/>
    <col min="7197" max="7197" width="6.44140625" style="405" customWidth="1"/>
    <col min="7198" max="7198" width="26" style="405" customWidth="1"/>
    <col min="7199" max="7424" width="11.5546875" style="405"/>
    <col min="7425" max="7425" width="10.33203125" style="405" customWidth="1"/>
    <col min="7426" max="7426" width="33.88671875" style="405" customWidth="1"/>
    <col min="7427" max="7427" width="4.5546875" style="405" customWidth="1"/>
    <col min="7428" max="7442" width="4.33203125" style="405" customWidth="1"/>
    <col min="7443" max="7444" width="6" style="405" customWidth="1"/>
    <col min="7445" max="7446" width="5" style="405" customWidth="1"/>
    <col min="7447" max="7448" width="6.109375" style="405" customWidth="1"/>
    <col min="7449" max="7450" width="5" style="405" customWidth="1"/>
    <col min="7451" max="7451" width="14.109375" style="405" customWidth="1"/>
    <col min="7452" max="7452" width="5.6640625" style="405" customWidth="1"/>
    <col min="7453" max="7453" width="6.44140625" style="405" customWidth="1"/>
    <col min="7454" max="7454" width="26" style="405" customWidth="1"/>
    <col min="7455" max="7680" width="11.5546875" style="405"/>
    <col min="7681" max="7681" width="10.33203125" style="405" customWidth="1"/>
    <col min="7682" max="7682" width="33.88671875" style="405" customWidth="1"/>
    <col min="7683" max="7683" width="4.5546875" style="405" customWidth="1"/>
    <col min="7684" max="7698" width="4.33203125" style="405" customWidth="1"/>
    <col min="7699" max="7700" width="6" style="405" customWidth="1"/>
    <col min="7701" max="7702" width="5" style="405" customWidth="1"/>
    <col min="7703" max="7704" width="6.109375" style="405" customWidth="1"/>
    <col min="7705" max="7706" width="5" style="405" customWidth="1"/>
    <col min="7707" max="7707" width="14.109375" style="405" customWidth="1"/>
    <col min="7708" max="7708" width="5.6640625" style="405" customWidth="1"/>
    <col min="7709" max="7709" width="6.44140625" style="405" customWidth="1"/>
    <col min="7710" max="7710" width="26" style="405" customWidth="1"/>
    <col min="7711" max="7936" width="11.5546875" style="405"/>
    <col min="7937" max="7937" width="10.33203125" style="405" customWidth="1"/>
    <col min="7938" max="7938" width="33.88671875" style="405" customWidth="1"/>
    <col min="7939" max="7939" width="4.5546875" style="405" customWidth="1"/>
    <col min="7940" max="7954" width="4.33203125" style="405" customWidth="1"/>
    <col min="7955" max="7956" width="6" style="405" customWidth="1"/>
    <col min="7957" max="7958" width="5" style="405" customWidth="1"/>
    <col min="7959" max="7960" width="6.109375" style="405" customWidth="1"/>
    <col min="7961" max="7962" width="5" style="405" customWidth="1"/>
    <col min="7963" max="7963" width="14.109375" style="405" customWidth="1"/>
    <col min="7964" max="7964" width="5.6640625" style="405" customWidth="1"/>
    <col min="7965" max="7965" width="6.44140625" style="405" customWidth="1"/>
    <col min="7966" max="7966" width="26" style="405" customWidth="1"/>
    <col min="7967" max="8192" width="11.5546875" style="405"/>
    <col min="8193" max="8193" width="10.33203125" style="405" customWidth="1"/>
    <col min="8194" max="8194" width="33.88671875" style="405" customWidth="1"/>
    <col min="8195" max="8195" width="4.5546875" style="405" customWidth="1"/>
    <col min="8196" max="8210" width="4.33203125" style="405" customWidth="1"/>
    <col min="8211" max="8212" width="6" style="405" customWidth="1"/>
    <col min="8213" max="8214" width="5" style="405" customWidth="1"/>
    <col min="8215" max="8216" width="6.109375" style="405" customWidth="1"/>
    <col min="8217" max="8218" width="5" style="405" customWidth="1"/>
    <col min="8219" max="8219" width="14.109375" style="405" customWidth="1"/>
    <col min="8220" max="8220" width="5.6640625" style="405" customWidth="1"/>
    <col min="8221" max="8221" width="6.44140625" style="405" customWidth="1"/>
    <col min="8222" max="8222" width="26" style="405" customWidth="1"/>
    <col min="8223" max="8448" width="11.5546875" style="405"/>
    <col min="8449" max="8449" width="10.33203125" style="405" customWidth="1"/>
    <col min="8450" max="8450" width="33.88671875" style="405" customWidth="1"/>
    <col min="8451" max="8451" width="4.5546875" style="405" customWidth="1"/>
    <col min="8452" max="8466" width="4.33203125" style="405" customWidth="1"/>
    <col min="8467" max="8468" width="6" style="405" customWidth="1"/>
    <col min="8469" max="8470" width="5" style="405" customWidth="1"/>
    <col min="8471" max="8472" width="6.109375" style="405" customWidth="1"/>
    <col min="8473" max="8474" width="5" style="405" customWidth="1"/>
    <col min="8475" max="8475" width="14.109375" style="405" customWidth="1"/>
    <col min="8476" max="8476" width="5.6640625" style="405" customWidth="1"/>
    <col min="8477" max="8477" width="6.44140625" style="405" customWidth="1"/>
    <col min="8478" max="8478" width="26" style="405" customWidth="1"/>
    <col min="8479" max="8704" width="11.5546875" style="405"/>
    <col min="8705" max="8705" width="10.33203125" style="405" customWidth="1"/>
    <col min="8706" max="8706" width="33.88671875" style="405" customWidth="1"/>
    <col min="8707" max="8707" width="4.5546875" style="405" customWidth="1"/>
    <col min="8708" max="8722" width="4.33203125" style="405" customWidth="1"/>
    <col min="8723" max="8724" width="6" style="405" customWidth="1"/>
    <col min="8725" max="8726" width="5" style="405" customWidth="1"/>
    <col min="8727" max="8728" width="6.109375" style="405" customWidth="1"/>
    <col min="8729" max="8730" width="5" style="405" customWidth="1"/>
    <col min="8731" max="8731" width="14.109375" style="405" customWidth="1"/>
    <col min="8732" max="8732" width="5.6640625" style="405" customWidth="1"/>
    <col min="8733" max="8733" width="6.44140625" style="405" customWidth="1"/>
    <col min="8734" max="8734" width="26" style="405" customWidth="1"/>
    <col min="8735" max="8960" width="11.5546875" style="405"/>
    <col min="8961" max="8961" width="10.33203125" style="405" customWidth="1"/>
    <col min="8962" max="8962" width="33.88671875" style="405" customWidth="1"/>
    <col min="8963" max="8963" width="4.5546875" style="405" customWidth="1"/>
    <col min="8964" max="8978" width="4.33203125" style="405" customWidth="1"/>
    <col min="8979" max="8980" width="6" style="405" customWidth="1"/>
    <col min="8981" max="8982" width="5" style="405" customWidth="1"/>
    <col min="8983" max="8984" width="6.109375" style="405" customWidth="1"/>
    <col min="8985" max="8986" width="5" style="405" customWidth="1"/>
    <col min="8987" max="8987" width="14.109375" style="405" customWidth="1"/>
    <col min="8988" max="8988" width="5.6640625" style="405" customWidth="1"/>
    <col min="8989" max="8989" width="6.44140625" style="405" customWidth="1"/>
    <col min="8990" max="8990" width="26" style="405" customWidth="1"/>
    <col min="8991" max="9216" width="11.5546875" style="405"/>
    <col min="9217" max="9217" width="10.33203125" style="405" customWidth="1"/>
    <col min="9218" max="9218" width="33.88671875" style="405" customWidth="1"/>
    <col min="9219" max="9219" width="4.5546875" style="405" customWidth="1"/>
    <col min="9220" max="9234" width="4.33203125" style="405" customWidth="1"/>
    <col min="9235" max="9236" width="6" style="405" customWidth="1"/>
    <col min="9237" max="9238" width="5" style="405" customWidth="1"/>
    <col min="9239" max="9240" width="6.109375" style="405" customWidth="1"/>
    <col min="9241" max="9242" width="5" style="405" customWidth="1"/>
    <col min="9243" max="9243" width="14.109375" style="405" customWidth="1"/>
    <col min="9244" max="9244" width="5.6640625" style="405" customWidth="1"/>
    <col min="9245" max="9245" width="6.44140625" style="405" customWidth="1"/>
    <col min="9246" max="9246" width="26" style="405" customWidth="1"/>
    <col min="9247" max="9472" width="11.5546875" style="405"/>
    <col min="9473" max="9473" width="10.33203125" style="405" customWidth="1"/>
    <col min="9474" max="9474" width="33.88671875" style="405" customWidth="1"/>
    <col min="9475" max="9475" width="4.5546875" style="405" customWidth="1"/>
    <col min="9476" max="9490" width="4.33203125" style="405" customWidth="1"/>
    <col min="9491" max="9492" width="6" style="405" customWidth="1"/>
    <col min="9493" max="9494" width="5" style="405" customWidth="1"/>
    <col min="9495" max="9496" width="6.109375" style="405" customWidth="1"/>
    <col min="9497" max="9498" width="5" style="405" customWidth="1"/>
    <col min="9499" max="9499" width="14.109375" style="405" customWidth="1"/>
    <col min="9500" max="9500" width="5.6640625" style="405" customWidth="1"/>
    <col min="9501" max="9501" width="6.44140625" style="405" customWidth="1"/>
    <col min="9502" max="9502" width="26" style="405" customWidth="1"/>
    <col min="9503" max="9728" width="11.5546875" style="405"/>
    <col min="9729" max="9729" width="10.33203125" style="405" customWidth="1"/>
    <col min="9730" max="9730" width="33.88671875" style="405" customWidth="1"/>
    <col min="9731" max="9731" width="4.5546875" style="405" customWidth="1"/>
    <col min="9732" max="9746" width="4.33203125" style="405" customWidth="1"/>
    <col min="9747" max="9748" width="6" style="405" customWidth="1"/>
    <col min="9749" max="9750" width="5" style="405" customWidth="1"/>
    <col min="9751" max="9752" width="6.109375" style="405" customWidth="1"/>
    <col min="9753" max="9754" width="5" style="405" customWidth="1"/>
    <col min="9755" max="9755" width="14.109375" style="405" customWidth="1"/>
    <col min="9756" max="9756" width="5.6640625" style="405" customWidth="1"/>
    <col min="9757" max="9757" width="6.44140625" style="405" customWidth="1"/>
    <col min="9758" max="9758" width="26" style="405" customWidth="1"/>
    <col min="9759" max="9984" width="11.5546875" style="405"/>
    <col min="9985" max="9985" width="10.33203125" style="405" customWidth="1"/>
    <col min="9986" max="9986" width="33.88671875" style="405" customWidth="1"/>
    <col min="9987" max="9987" width="4.5546875" style="405" customWidth="1"/>
    <col min="9988" max="10002" width="4.33203125" style="405" customWidth="1"/>
    <col min="10003" max="10004" width="6" style="405" customWidth="1"/>
    <col min="10005" max="10006" width="5" style="405" customWidth="1"/>
    <col min="10007" max="10008" width="6.109375" style="405" customWidth="1"/>
    <col min="10009" max="10010" width="5" style="405" customWidth="1"/>
    <col min="10011" max="10011" width="14.109375" style="405" customWidth="1"/>
    <col min="10012" max="10012" width="5.6640625" style="405" customWidth="1"/>
    <col min="10013" max="10013" width="6.44140625" style="405" customWidth="1"/>
    <col min="10014" max="10014" width="26" style="405" customWidth="1"/>
    <col min="10015" max="10240" width="11.5546875" style="405"/>
    <col min="10241" max="10241" width="10.33203125" style="405" customWidth="1"/>
    <col min="10242" max="10242" width="33.88671875" style="405" customWidth="1"/>
    <col min="10243" max="10243" width="4.5546875" style="405" customWidth="1"/>
    <col min="10244" max="10258" width="4.33203125" style="405" customWidth="1"/>
    <col min="10259" max="10260" width="6" style="405" customWidth="1"/>
    <col min="10261" max="10262" width="5" style="405" customWidth="1"/>
    <col min="10263" max="10264" width="6.109375" style="405" customWidth="1"/>
    <col min="10265" max="10266" width="5" style="405" customWidth="1"/>
    <col min="10267" max="10267" width="14.109375" style="405" customWidth="1"/>
    <col min="10268" max="10268" width="5.6640625" style="405" customWidth="1"/>
    <col min="10269" max="10269" width="6.44140625" style="405" customWidth="1"/>
    <col min="10270" max="10270" width="26" style="405" customWidth="1"/>
    <col min="10271" max="10496" width="11.5546875" style="405"/>
    <col min="10497" max="10497" width="10.33203125" style="405" customWidth="1"/>
    <col min="10498" max="10498" width="33.88671875" style="405" customWidth="1"/>
    <col min="10499" max="10499" width="4.5546875" style="405" customWidth="1"/>
    <col min="10500" max="10514" width="4.33203125" style="405" customWidth="1"/>
    <col min="10515" max="10516" width="6" style="405" customWidth="1"/>
    <col min="10517" max="10518" width="5" style="405" customWidth="1"/>
    <col min="10519" max="10520" width="6.109375" style="405" customWidth="1"/>
    <col min="10521" max="10522" width="5" style="405" customWidth="1"/>
    <col min="10523" max="10523" width="14.109375" style="405" customWidth="1"/>
    <col min="10524" max="10524" width="5.6640625" style="405" customWidth="1"/>
    <col min="10525" max="10525" width="6.44140625" style="405" customWidth="1"/>
    <col min="10526" max="10526" width="26" style="405" customWidth="1"/>
    <col min="10527" max="10752" width="11.5546875" style="405"/>
    <col min="10753" max="10753" width="10.33203125" style="405" customWidth="1"/>
    <col min="10754" max="10754" width="33.88671875" style="405" customWidth="1"/>
    <col min="10755" max="10755" width="4.5546875" style="405" customWidth="1"/>
    <col min="10756" max="10770" width="4.33203125" style="405" customWidth="1"/>
    <col min="10771" max="10772" width="6" style="405" customWidth="1"/>
    <col min="10773" max="10774" width="5" style="405" customWidth="1"/>
    <col min="10775" max="10776" width="6.109375" style="405" customWidth="1"/>
    <col min="10777" max="10778" width="5" style="405" customWidth="1"/>
    <col min="10779" max="10779" width="14.109375" style="405" customWidth="1"/>
    <col min="10780" max="10780" width="5.6640625" style="405" customWidth="1"/>
    <col min="10781" max="10781" width="6.44140625" style="405" customWidth="1"/>
    <col min="10782" max="10782" width="26" style="405" customWidth="1"/>
    <col min="10783" max="11008" width="11.5546875" style="405"/>
    <col min="11009" max="11009" width="10.33203125" style="405" customWidth="1"/>
    <col min="11010" max="11010" width="33.88671875" style="405" customWidth="1"/>
    <col min="11011" max="11011" width="4.5546875" style="405" customWidth="1"/>
    <col min="11012" max="11026" width="4.33203125" style="405" customWidth="1"/>
    <col min="11027" max="11028" width="6" style="405" customWidth="1"/>
    <col min="11029" max="11030" width="5" style="405" customWidth="1"/>
    <col min="11031" max="11032" width="6.109375" style="405" customWidth="1"/>
    <col min="11033" max="11034" width="5" style="405" customWidth="1"/>
    <col min="11035" max="11035" width="14.109375" style="405" customWidth="1"/>
    <col min="11036" max="11036" width="5.6640625" style="405" customWidth="1"/>
    <col min="11037" max="11037" width="6.44140625" style="405" customWidth="1"/>
    <col min="11038" max="11038" width="26" style="405" customWidth="1"/>
    <col min="11039" max="11264" width="11.5546875" style="405"/>
    <col min="11265" max="11265" width="10.33203125" style="405" customWidth="1"/>
    <col min="11266" max="11266" width="33.88671875" style="405" customWidth="1"/>
    <col min="11267" max="11267" width="4.5546875" style="405" customWidth="1"/>
    <col min="11268" max="11282" width="4.33203125" style="405" customWidth="1"/>
    <col min="11283" max="11284" width="6" style="405" customWidth="1"/>
    <col min="11285" max="11286" width="5" style="405" customWidth="1"/>
    <col min="11287" max="11288" width="6.109375" style="405" customWidth="1"/>
    <col min="11289" max="11290" width="5" style="405" customWidth="1"/>
    <col min="11291" max="11291" width="14.109375" style="405" customWidth="1"/>
    <col min="11292" max="11292" width="5.6640625" style="405" customWidth="1"/>
    <col min="11293" max="11293" width="6.44140625" style="405" customWidth="1"/>
    <col min="11294" max="11294" width="26" style="405" customWidth="1"/>
    <col min="11295" max="11520" width="11.5546875" style="405"/>
    <col min="11521" max="11521" width="10.33203125" style="405" customWidth="1"/>
    <col min="11522" max="11522" width="33.88671875" style="405" customWidth="1"/>
    <col min="11523" max="11523" width="4.5546875" style="405" customWidth="1"/>
    <col min="11524" max="11538" width="4.33203125" style="405" customWidth="1"/>
    <col min="11539" max="11540" width="6" style="405" customWidth="1"/>
    <col min="11541" max="11542" width="5" style="405" customWidth="1"/>
    <col min="11543" max="11544" width="6.109375" style="405" customWidth="1"/>
    <col min="11545" max="11546" width="5" style="405" customWidth="1"/>
    <col min="11547" max="11547" width="14.109375" style="405" customWidth="1"/>
    <col min="11548" max="11548" width="5.6640625" style="405" customWidth="1"/>
    <col min="11549" max="11549" width="6.44140625" style="405" customWidth="1"/>
    <col min="11550" max="11550" width="26" style="405" customWidth="1"/>
    <col min="11551" max="11776" width="11.5546875" style="405"/>
    <col min="11777" max="11777" width="10.33203125" style="405" customWidth="1"/>
    <col min="11778" max="11778" width="33.88671875" style="405" customWidth="1"/>
    <col min="11779" max="11779" width="4.5546875" style="405" customWidth="1"/>
    <col min="11780" max="11794" width="4.33203125" style="405" customWidth="1"/>
    <col min="11795" max="11796" width="6" style="405" customWidth="1"/>
    <col min="11797" max="11798" width="5" style="405" customWidth="1"/>
    <col min="11799" max="11800" width="6.109375" style="405" customWidth="1"/>
    <col min="11801" max="11802" width="5" style="405" customWidth="1"/>
    <col min="11803" max="11803" width="14.109375" style="405" customWidth="1"/>
    <col min="11804" max="11804" width="5.6640625" style="405" customWidth="1"/>
    <col min="11805" max="11805" width="6.44140625" style="405" customWidth="1"/>
    <col min="11806" max="11806" width="26" style="405" customWidth="1"/>
    <col min="11807" max="12032" width="11.5546875" style="405"/>
    <col min="12033" max="12033" width="10.33203125" style="405" customWidth="1"/>
    <col min="12034" max="12034" width="33.88671875" style="405" customWidth="1"/>
    <col min="12035" max="12035" width="4.5546875" style="405" customWidth="1"/>
    <col min="12036" max="12050" width="4.33203125" style="405" customWidth="1"/>
    <col min="12051" max="12052" width="6" style="405" customWidth="1"/>
    <col min="12053" max="12054" width="5" style="405" customWidth="1"/>
    <col min="12055" max="12056" width="6.109375" style="405" customWidth="1"/>
    <col min="12057" max="12058" width="5" style="405" customWidth="1"/>
    <col min="12059" max="12059" width="14.109375" style="405" customWidth="1"/>
    <col min="12060" max="12060" width="5.6640625" style="405" customWidth="1"/>
    <col min="12061" max="12061" width="6.44140625" style="405" customWidth="1"/>
    <col min="12062" max="12062" width="26" style="405" customWidth="1"/>
    <col min="12063" max="12288" width="11.5546875" style="405"/>
    <col min="12289" max="12289" width="10.33203125" style="405" customWidth="1"/>
    <col min="12290" max="12290" width="33.88671875" style="405" customWidth="1"/>
    <col min="12291" max="12291" width="4.5546875" style="405" customWidth="1"/>
    <col min="12292" max="12306" width="4.33203125" style="405" customWidth="1"/>
    <col min="12307" max="12308" width="6" style="405" customWidth="1"/>
    <col min="12309" max="12310" width="5" style="405" customWidth="1"/>
    <col min="12311" max="12312" width="6.109375" style="405" customWidth="1"/>
    <col min="12313" max="12314" width="5" style="405" customWidth="1"/>
    <col min="12315" max="12315" width="14.109375" style="405" customWidth="1"/>
    <col min="12316" max="12316" width="5.6640625" style="405" customWidth="1"/>
    <col min="12317" max="12317" width="6.44140625" style="405" customWidth="1"/>
    <col min="12318" max="12318" width="26" style="405" customWidth="1"/>
    <col min="12319" max="12544" width="11.5546875" style="405"/>
    <col min="12545" max="12545" width="10.33203125" style="405" customWidth="1"/>
    <col min="12546" max="12546" width="33.88671875" style="405" customWidth="1"/>
    <col min="12547" max="12547" width="4.5546875" style="405" customWidth="1"/>
    <col min="12548" max="12562" width="4.33203125" style="405" customWidth="1"/>
    <col min="12563" max="12564" width="6" style="405" customWidth="1"/>
    <col min="12565" max="12566" width="5" style="405" customWidth="1"/>
    <col min="12567" max="12568" width="6.109375" style="405" customWidth="1"/>
    <col min="12569" max="12570" width="5" style="405" customWidth="1"/>
    <col min="12571" max="12571" width="14.109375" style="405" customWidth="1"/>
    <col min="12572" max="12572" width="5.6640625" style="405" customWidth="1"/>
    <col min="12573" max="12573" width="6.44140625" style="405" customWidth="1"/>
    <col min="12574" max="12574" width="26" style="405" customWidth="1"/>
    <col min="12575" max="12800" width="11.5546875" style="405"/>
    <col min="12801" max="12801" width="10.33203125" style="405" customWidth="1"/>
    <col min="12802" max="12802" width="33.88671875" style="405" customWidth="1"/>
    <col min="12803" max="12803" width="4.5546875" style="405" customWidth="1"/>
    <col min="12804" max="12818" width="4.33203125" style="405" customWidth="1"/>
    <col min="12819" max="12820" width="6" style="405" customWidth="1"/>
    <col min="12821" max="12822" width="5" style="405" customWidth="1"/>
    <col min="12823" max="12824" width="6.109375" style="405" customWidth="1"/>
    <col min="12825" max="12826" width="5" style="405" customWidth="1"/>
    <col min="12827" max="12827" width="14.109375" style="405" customWidth="1"/>
    <col min="12828" max="12828" width="5.6640625" style="405" customWidth="1"/>
    <col min="12829" max="12829" width="6.44140625" style="405" customWidth="1"/>
    <col min="12830" max="12830" width="26" style="405" customWidth="1"/>
    <col min="12831" max="13056" width="11.5546875" style="405"/>
    <col min="13057" max="13057" width="10.33203125" style="405" customWidth="1"/>
    <col min="13058" max="13058" width="33.88671875" style="405" customWidth="1"/>
    <col min="13059" max="13059" width="4.5546875" style="405" customWidth="1"/>
    <col min="13060" max="13074" width="4.33203125" style="405" customWidth="1"/>
    <col min="13075" max="13076" width="6" style="405" customWidth="1"/>
    <col min="13077" max="13078" width="5" style="405" customWidth="1"/>
    <col min="13079" max="13080" width="6.109375" style="405" customWidth="1"/>
    <col min="13081" max="13082" width="5" style="405" customWidth="1"/>
    <col min="13083" max="13083" width="14.109375" style="405" customWidth="1"/>
    <col min="13084" max="13084" width="5.6640625" style="405" customWidth="1"/>
    <col min="13085" max="13085" width="6.44140625" style="405" customWidth="1"/>
    <col min="13086" max="13086" width="26" style="405" customWidth="1"/>
    <col min="13087" max="13312" width="11.5546875" style="405"/>
    <col min="13313" max="13313" width="10.33203125" style="405" customWidth="1"/>
    <col min="13314" max="13314" width="33.88671875" style="405" customWidth="1"/>
    <col min="13315" max="13315" width="4.5546875" style="405" customWidth="1"/>
    <col min="13316" max="13330" width="4.33203125" style="405" customWidth="1"/>
    <col min="13331" max="13332" width="6" style="405" customWidth="1"/>
    <col min="13333" max="13334" width="5" style="405" customWidth="1"/>
    <col min="13335" max="13336" width="6.109375" style="405" customWidth="1"/>
    <col min="13337" max="13338" width="5" style="405" customWidth="1"/>
    <col min="13339" max="13339" width="14.109375" style="405" customWidth="1"/>
    <col min="13340" max="13340" width="5.6640625" style="405" customWidth="1"/>
    <col min="13341" max="13341" width="6.44140625" style="405" customWidth="1"/>
    <col min="13342" max="13342" width="26" style="405" customWidth="1"/>
    <col min="13343" max="13568" width="11.5546875" style="405"/>
    <col min="13569" max="13569" width="10.33203125" style="405" customWidth="1"/>
    <col min="13570" max="13570" width="33.88671875" style="405" customWidth="1"/>
    <col min="13571" max="13571" width="4.5546875" style="405" customWidth="1"/>
    <col min="13572" max="13586" width="4.33203125" style="405" customWidth="1"/>
    <col min="13587" max="13588" width="6" style="405" customWidth="1"/>
    <col min="13589" max="13590" width="5" style="405" customWidth="1"/>
    <col min="13591" max="13592" width="6.109375" style="405" customWidth="1"/>
    <col min="13593" max="13594" width="5" style="405" customWidth="1"/>
    <col min="13595" max="13595" width="14.109375" style="405" customWidth="1"/>
    <col min="13596" max="13596" width="5.6640625" style="405" customWidth="1"/>
    <col min="13597" max="13597" width="6.44140625" style="405" customWidth="1"/>
    <col min="13598" max="13598" width="26" style="405" customWidth="1"/>
    <col min="13599" max="13824" width="11.5546875" style="405"/>
    <col min="13825" max="13825" width="10.33203125" style="405" customWidth="1"/>
    <col min="13826" max="13826" width="33.88671875" style="405" customWidth="1"/>
    <col min="13827" max="13827" width="4.5546875" style="405" customWidth="1"/>
    <col min="13828" max="13842" width="4.33203125" style="405" customWidth="1"/>
    <col min="13843" max="13844" width="6" style="405" customWidth="1"/>
    <col min="13845" max="13846" width="5" style="405" customWidth="1"/>
    <col min="13847" max="13848" width="6.109375" style="405" customWidth="1"/>
    <col min="13849" max="13850" width="5" style="405" customWidth="1"/>
    <col min="13851" max="13851" width="14.109375" style="405" customWidth="1"/>
    <col min="13852" max="13852" width="5.6640625" style="405" customWidth="1"/>
    <col min="13853" max="13853" width="6.44140625" style="405" customWidth="1"/>
    <col min="13854" max="13854" width="26" style="405" customWidth="1"/>
    <col min="13855" max="14080" width="11.5546875" style="405"/>
    <col min="14081" max="14081" width="10.33203125" style="405" customWidth="1"/>
    <col min="14082" max="14082" width="33.88671875" style="405" customWidth="1"/>
    <col min="14083" max="14083" width="4.5546875" style="405" customWidth="1"/>
    <col min="14084" max="14098" width="4.33203125" style="405" customWidth="1"/>
    <col min="14099" max="14100" width="6" style="405" customWidth="1"/>
    <col min="14101" max="14102" width="5" style="405" customWidth="1"/>
    <col min="14103" max="14104" width="6.109375" style="405" customWidth="1"/>
    <col min="14105" max="14106" width="5" style="405" customWidth="1"/>
    <col min="14107" max="14107" width="14.109375" style="405" customWidth="1"/>
    <col min="14108" max="14108" width="5.6640625" style="405" customWidth="1"/>
    <col min="14109" max="14109" width="6.44140625" style="405" customWidth="1"/>
    <col min="14110" max="14110" width="26" style="405" customWidth="1"/>
    <col min="14111" max="14336" width="11.5546875" style="405"/>
    <col min="14337" max="14337" width="10.33203125" style="405" customWidth="1"/>
    <col min="14338" max="14338" width="33.88671875" style="405" customWidth="1"/>
    <col min="14339" max="14339" width="4.5546875" style="405" customWidth="1"/>
    <col min="14340" max="14354" width="4.33203125" style="405" customWidth="1"/>
    <col min="14355" max="14356" width="6" style="405" customWidth="1"/>
    <col min="14357" max="14358" width="5" style="405" customWidth="1"/>
    <col min="14359" max="14360" width="6.109375" style="405" customWidth="1"/>
    <col min="14361" max="14362" width="5" style="405" customWidth="1"/>
    <col min="14363" max="14363" width="14.109375" style="405" customWidth="1"/>
    <col min="14364" max="14364" width="5.6640625" style="405" customWidth="1"/>
    <col min="14365" max="14365" width="6.44140625" style="405" customWidth="1"/>
    <col min="14366" max="14366" width="26" style="405" customWidth="1"/>
    <col min="14367" max="14592" width="11.5546875" style="405"/>
    <col min="14593" max="14593" width="10.33203125" style="405" customWidth="1"/>
    <col min="14594" max="14594" width="33.88671875" style="405" customWidth="1"/>
    <col min="14595" max="14595" width="4.5546875" style="405" customWidth="1"/>
    <col min="14596" max="14610" width="4.33203125" style="405" customWidth="1"/>
    <col min="14611" max="14612" width="6" style="405" customWidth="1"/>
    <col min="14613" max="14614" width="5" style="405" customWidth="1"/>
    <col min="14615" max="14616" width="6.109375" style="405" customWidth="1"/>
    <col min="14617" max="14618" width="5" style="405" customWidth="1"/>
    <col min="14619" max="14619" width="14.109375" style="405" customWidth="1"/>
    <col min="14620" max="14620" width="5.6640625" style="405" customWidth="1"/>
    <col min="14621" max="14621" width="6.44140625" style="405" customWidth="1"/>
    <col min="14622" max="14622" width="26" style="405" customWidth="1"/>
    <col min="14623" max="14848" width="11.5546875" style="405"/>
    <col min="14849" max="14849" width="10.33203125" style="405" customWidth="1"/>
    <col min="14850" max="14850" width="33.88671875" style="405" customWidth="1"/>
    <col min="14851" max="14851" width="4.5546875" style="405" customWidth="1"/>
    <col min="14852" max="14866" width="4.33203125" style="405" customWidth="1"/>
    <col min="14867" max="14868" width="6" style="405" customWidth="1"/>
    <col min="14869" max="14870" width="5" style="405" customWidth="1"/>
    <col min="14871" max="14872" width="6.109375" style="405" customWidth="1"/>
    <col min="14873" max="14874" width="5" style="405" customWidth="1"/>
    <col min="14875" max="14875" width="14.109375" style="405" customWidth="1"/>
    <col min="14876" max="14876" width="5.6640625" style="405" customWidth="1"/>
    <col min="14877" max="14877" width="6.44140625" style="405" customWidth="1"/>
    <col min="14878" max="14878" width="26" style="405" customWidth="1"/>
    <col min="14879" max="15104" width="11.5546875" style="405"/>
    <col min="15105" max="15105" width="10.33203125" style="405" customWidth="1"/>
    <col min="15106" max="15106" width="33.88671875" style="405" customWidth="1"/>
    <col min="15107" max="15107" width="4.5546875" style="405" customWidth="1"/>
    <col min="15108" max="15122" width="4.33203125" style="405" customWidth="1"/>
    <col min="15123" max="15124" width="6" style="405" customWidth="1"/>
    <col min="15125" max="15126" width="5" style="405" customWidth="1"/>
    <col min="15127" max="15128" width="6.109375" style="405" customWidth="1"/>
    <col min="15129" max="15130" width="5" style="405" customWidth="1"/>
    <col min="15131" max="15131" width="14.109375" style="405" customWidth="1"/>
    <col min="15132" max="15132" width="5.6640625" style="405" customWidth="1"/>
    <col min="15133" max="15133" width="6.44140625" style="405" customWidth="1"/>
    <col min="15134" max="15134" width="26" style="405" customWidth="1"/>
    <col min="15135" max="15360" width="11.5546875" style="405"/>
    <col min="15361" max="15361" width="10.33203125" style="405" customWidth="1"/>
    <col min="15362" max="15362" width="33.88671875" style="405" customWidth="1"/>
    <col min="15363" max="15363" width="4.5546875" style="405" customWidth="1"/>
    <col min="15364" max="15378" width="4.33203125" style="405" customWidth="1"/>
    <col min="15379" max="15380" width="6" style="405" customWidth="1"/>
    <col min="15381" max="15382" width="5" style="405" customWidth="1"/>
    <col min="15383" max="15384" width="6.109375" style="405" customWidth="1"/>
    <col min="15385" max="15386" width="5" style="405" customWidth="1"/>
    <col min="15387" max="15387" width="14.109375" style="405" customWidth="1"/>
    <col min="15388" max="15388" width="5.6640625" style="405" customWidth="1"/>
    <col min="15389" max="15389" width="6.44140625" style="405" customWidth="1"/>
    <col min="15390" max="15390" width="26" style="405" customWidth="1"/>
    <col min="15391" max="15616" width="11.5546875" style="405"/>
    <col min="15617" max="15617" width="10.33203125" style="405" customWidth="1"/>
    <col min="15618" max="15618" width="33.88671875" style="405" customWidth="1"/>
    <col min="15619" max="15619" width="4.5546875" style="405" customWidth="1"/>
    <col min="15620" max="15634" width="4.33203125" style="405" customWidth="1"/>
    <col min="15635" max="15636" width="6" style="405" customWidth="1"/>
    <col min="15637" max="15638" width="5" style="405" customWidth="1"/>
    <col min="15639" max="15640" width="6.109375" style="405" customWidth="1"/>
    <col min="15641" max="15642" width="5" style="405" customWidth="1"/>
    <col min="15643" max="15643" width="14.109375" style="405" customWidth="1"/>
    <col min="15644" max="15644" width="5.6640625" style="405" customWidth="1"/>
    <col min="15645" max="15645" width="6.44140625" style="405" customWidth="1"/>
    <col min="15646" max="15646" width="26" style="405" customWidth="1"/>
    <col min="15647" max="15872" width="11.5546875" style="405"/>
    <col min="15873" max="15873" width="10.33203125" style="405" customWidth="1"/>
    <col min="15874" max="15874" width="33.88671875" style="405" customWidth="1"/>
    <col min="15875" max="15875" width="4.5546875" style="405" customWidth="1"/>
    <col min="15876" max="15890" width="4.33203125" style="405" customWidth="1"/>
    <col min="15891" max="15892" width="6" style="405" customWidth="1"/>
    <col min="15893" max="15894" width="5" style="405" customWidth="1"/>
    <col min="15895" max="15896" width="6.109375" style="405" customWidth="1"/>
    <col min="15897" max="15898" width="5" style="405" customWidth="1"/>
    <col min="15899" max="15899" width="14.109375" style="405" customWidth="1"/>
    <col min="15900" max="15900" width="5.6640625" style="405" customWidth="1"/>
    <col min="15901" max="15901" width="6.44140625" style="405" customWidth="1"/>
    <col min="15902" max="15902" width="26" style="405" customWidth="1"/>
    <col min="15903" max="16128" width="11.5546875" style="405"/>
    <col min="16129" max="16129" width="10.33203125" style="405" customWidth="1"/>
    <col min="16130" max="16130" width="33.88671875" style="405" customWidth="1"/>
    <col min="16131" max="16131" width="4.5546875" style="405" customWidth="1"/>
    <col min="16132" max="16146" width="4.33203125" style="405" customWidth="1"/>
    <col min="16147" max="16148" width="6" style="405" customWidth="1"/>
    <col min="16149" max="16150" width="5" style="405" customWidth="1"/>
    <col min="16151" max="16152" width="6.109375" style="405" customWidth="1"/>
    <col min="16153" max="16154" width="5" style="405" customWidth="1"/>
    <col min="16155" max="16155" width="14.109375" style="405" customWidth="1"/>
    <col min="16156" max="16156" width="5.6640625" style="405" customWidth="1"/>
    <col min="16157" max="16157" width="6.44140625" style="405" customWidth="1"/>
    <col min="16158" max="16158" width="26" style="405" customWidth="1"/>
    <col min="16159" max="16384" width="11.5546875" style="405"/>
  </cols>
  <sheetData>
    <row r="1" spans="1:30" ht="39.6" customHeight="1" x14ac:dyDescent="0.3">
      <c r="A1" s="762"/>
      <c r="B1" s="763"/>
      <c r="C1" s="764" t="s">
        <v>980</v>
      </c>
      <c r="D1" s="764"/>
      <c r="E1" s="764"/>
      <c r="F1" s="764"/>
      <c r="G1" s="764"/>
      <c r="H1" s="765" t="s">
        <v>1279</v>
      </c>
      <c r="I1" s="765"/>
      <c r="J1" s="765"/>
      <c r="K1" s="765"/>
      <c r="L1" s="765"/>
      <c r="M1" s="765"/>
      <c r="N1" s="765"/>
      <c r="O1" s="765"/>
      <c r="P1" s="765"/>
      <c r="Q1" s="765"/>
      <c r="R1" s="765"/>
      <c r="S1" s="765"/>
      <c r="T1" s="765"/>
      <c r="U1" s="765"/>
      <c r="V1" s="765"/>
      <c r="W1" s="765"/>
      <c r="X1" s="765"/>
      <c r="Y1" s="765"/>
      <c r="Z1" s="765"/>
      <c r="AA1" s="765"/>
      <c r="AB1" s="766" t="s">
        <v>1280</v>
      </c>
      <c r="AC1" s="766"/>
      <c r="AD1" s="404" t="s">
        <v>1363</v>
      </c>
    </row>
    <row r="2" spans="1:30" ht="39.6" customHeight="1" x14ac:dyDescent="0.3">
      <c r="A2" s="762"/>
      <c r="B2" s="763"/>
      <c r="C2" s="764" t="s">
        <v>983</v>
      </c>
      <c r="D2" s="764"/>
      <c r="E2" s="764"/>
      <c r="F2" s="764"/>
      <c r="G2" s="764"/>
      <c r="H2" s="767" t="s">
        <v>1281</v>
      </c>
      <c r="I2" s="767"/>
      <c r="J2" s="767"/>
      <c r="K2" s="767"/>
      <c r="L2" s="767"/>
      <c r="M2" s="767"/>
      <c r="N2" s="767"/>
      <c r="O2" s="767"/>
      <c r="P2" s="767"/>
      <c r="Q2" s="767"/>
      <c r="R2" s="767"/>
      <c r="S2" s="767"/>
      <c r="T2" s="767"/>
      <c r="U2" s="767"/>
      <c r="V2" s="767"/>
      <c r="W2" s="767"/>
      <c r="X2" s="767"/>
      <c r="Y2" s="767"/>
      <c r="Z2" s="767"/>
      <c r="AA2" s="767"/>
      <c r="AB2" s="766" t="s">
        <v>984</v>
      </c>
      <c r="AC2" s="766"/>
      <c r="AD2" s="406">
        <v>1</v>
      </c>
    </row>
    <row r="3" spans="1:30" ht="12" customHeight="1" x14ac:dyDescent="0.3">
      <c r="A3" s="754"/>
      <c r="B3" s="755"/>
      <c r="C3" s="756"/>
      <c r="D3" s="756"/>
      <c r="E3" s="756"/>
      <c r="F3" s="756"/>
      <c r="G3" s="756"/>
      <c r="H3" s="756"/>
      <c r="I3" s="756"/>
      <c r="J3" s="756"/>
      <c r="K3" s="756"/>
      <c r="L3" s="756"/>
      <c r="M3" s="756"/>
      <c r="N3" s="756"/>
      <c r="O3" s="756"/>
      <c r="P3" s="756"/>
      <c r="Q3" s="756"/>
      <c r="R3" s="756"/>
      <c r="S3" s="756"/>
      <c r="T3" s="756"/>
      <c r="U3" s="756"/>
      <c r="V3" s="756"/>
      <c r="W3" s="756"/>
      <c r="X3" s="756"/>
      <c r="Y3" s="756"/>
      <c r="Z3" s="756"/>
      <c r="AA3" s="756"/>
      <c r="AB3" s="756"/>
      <c r="AC3" s="756"/>
      <c r="AD3" s="757"/>
    </row>
    <row r="4" spans="1:30" ht="21" customHeight="1" x14ac:dyDescent="0.3">
      <c r="A4" s="758" t="s">
        <v>1282</v>
      </c>
      <c r="B4" s="758"/>
      <c r="C4" s="758"/>
      <c r="D4" s="758"/>
      <c r="E4" s="758"/>
      <c r="F4" s="758"/>
      <c r="G4" s="758"/>
      <c r="H4" s="758"/>
      <c r="I4" s="758"/>
      <c r="J4" s="758"/>
      <c r="K4" s="758"/>
      <c r="L4" s="758"/>
      <c r="M4" s="758"/>
      <c r="N4" s="758"/>
      <c r="O4" s="758"/>
      <c r="P4" s="758"/>
      <c r="Q4" s="758"/>
      <c r="R4" s="758"/>
      <c r="S4" s="758"/>
      <c r="T4" s="758"/>
      <c r="U4" s="758"/>
      <c r="V4" s="758"/>
      <c r="W4" s="758"/>
      <c r="X4" s="758"/>
      <c r="Y4" s="758"/>
      <c r="Z4" s="758"/>
      <c r="AA4" s="758"/>
      <c r="AB4" s="758"/>
      <c r="AC4" s="758"/>
      <c r="AD4" s="758"/>
    </row>
    <row r="5" spans="1:30" ht="36" customHeight="1" x14ac:dyDescent="0.3">
      <c r="A5" s="759" t="s">
        <v>1283</v>
      </c>
      <c r="B5" s="759"/>
      <c r="C5" s="759"/>
      <c r="D5" s="759"/>
      <c r="E5" s="759"/>
      <c r="F5" s="759"/>
      <c r="G5" s="759"/>
      <c r="H5" s="759"/>
      <c r="I5" s="759"/>
      <c r="J5" s="759"/>
      <c r="K5" s="759"/>
      <c r="L5" s="759"/>
      <c r="M5" s="759"/>
      <c r="N5" s="759"/>
      <c r="O5" s="759"/>
      <c r="P5" s="759"/>
      <c r="Q5" s="759"/>
      <c r="R5" s="759"/>
      <c r="S5" s="759"/>
      <c r="T5" s="759"/>
      <c r="U5" s="759"/>
      <c r="V5" s="759"/>
      <c r="W5" s="759"/>
      <c r="X5" s="759"/>
      <c r="Y5" s="759"/>
      <c r="Z5" s="759"/>
      <c r="AA5" s="759"/>
      <c r="AB5" s="759"/>
      <c r="AC5" s="759"/>
      <c r="AD5" s="759"/>
    </row>
    <row r="6" spans="1:30" ht="12.75" customHeight="1" x14ac:dyDescent="0.3">
      <c r="A6" s="407"/>
      <c r="B6" s="407"/>
      <c r="C6" s="407"/>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row>
    <row r="7" spans="1:30" ht="24" customHeight="1" x14ac:dyDescent="0.3">
      <c r="A7" s="758" t="s">
        <v>1284</v>
      </c>
      <c r="B7" s="758"/>
      <c r="C7" s="758"/>
      <c r="D7" s="758"/>
      <c r="E7" s="758"/>
      <c r="F7" s="758"/>
      <c r="G7" s="758"/>
      <c r="H7" s="758"/>
      <c r="I7" s="758"/>
      <c r="J7" s="758"/>
      <c r="K7" s="758"/>
      <c r="L7" s="758"/>
      <c r="M7" s="758"/>
      <c r="N7" s="758"/>
      <c r="O7" s="758"/>
      <c r="P7" s="758"/>
      <c r="Q7" s="758"/>
      <c r="R7" s="758"/>
      <c r="S7" s="758"/>
      <c r="T7" s="758"/>
      <c r="U7" s="758"/>
      <c r="V7" s="758"/>
      <c r="W7" s="758"/>
      <c r="X7" s="758"/>
      <c r="Y7" s="758" t="s">
        <v>1285</v>
      </c>
      <c r="Z7" s="758"/>
      <c r="AA7" s="758"/>
      <c r="AB7" s="758"/>
      <c r="AC7" s="758"/>
      <c r="AD7" s="758"/>
    </row>
    <row r="8" spans="1:30" ht="24.75" customHeight="1" x14ac:dyDescent="0.3">
      <c r="A8" s="760" t="s">
        <v>1286</v>
      </c>
      <c r="B8" s="760"/>
      <c r="C8" s="760"/>
      <c r="D8" s="760"/>
      <c r="E8" s="760"/>
      <c r="F8" s="760"/>
      <c r="G8" s="760"/>
      <c r="H8" s="760"/>
      <c r="I8" s="760"/>
      <c r="J8" s="760"/>
      <c r="K8" s="760"/>
      <c r="L8" s="760"/>
      <c r="M8" s="760"/>
      <c r="N8" s="760"/>
      <c r="O8" s="760"/>
      <c r="P8" s="760"/>
      <c r="Q8" s="760"/>
      <c r="R8" s="760"/>
      <c r="S8" s="760"/>
      <c r="T8" s="760"/>
      <c r="U8" s="760"/>
      <c r="V8" s="760"/>
      <c r="W8" s="760"/>
      <c r="X8" s="760"/>
      <c r="Y8" s="761" t="s">
        <v>1287</v>
      </c>
      <c r="Z8" s="761"/>
      <c r="AA8" s="761"/>
      <c r="AB8" s="761"/>
      <c r="AC8" s="761"/>
      <c r="AD8" s="761"/>
    </row>
    <row r="9" spans="1:30" ht="11.25" customHeight="1" x14ac:dyDescent="0.3">
      <c r="A9" s="408"/>
      <c r="B9" s="408"/>
      <c r="C9" s="408"/>
      <c r="D9" s="408"/>
      <c r="E9" s="408"/>
      <c r="F9" s="408"/>
      <c r="G9" s="408"/>
      <c r="H9" s="408"/>
      <c r="I9" s="408"/>
      <c r="J9" s="408"/>
      <c r="K9" s="408"/>
      <c r="L9" s="408"/>
      <c r="M9" s="408"/>
      <c r="N9" s="408"/>
      <c r="O9" s="408"/>
      <c r="P9" s="408"/>
      <c r="Q9" s="408"/>
      <c r="R9" s="408"/>
      <c r="S9" s="408"/>
      <c r="T9" s="408"/>
      <c r="U9" s="408"/>
      <c r="V9" s="408"/>
      <c r="W9" s="408"/>
      <c r="X9" s="408"/>
      <c r="Y9" s="409"/>
      <c r="Z9" s="409"/>
      <c r="AA9" s="409"/>
      <c r="AB9" s="409"/>
      <c r="AC9" s="409"/>
      <c r="AD9" s="409"/>
    </row>
    <row r="10" spans="1:30" s="410" customFormat="1" ht="24" customHeight="1" x14ac:dyDescent="0.3">
      <c r="A10" s="749" t="s">
        <v>1288</v>
      </c>
      <c r="B10" s="749"/>
      <c r="C10" s="750">
        <v>2026</v>
      </c>
      <c r="D10" s="750"/>
      <c r="E10" s="750"/>
      <c r="F10" s="750"/>
      <c r="G10" s="750"/>
      <c r="H10" s="750"/>
      <c r="I10" s="750"/>
      <c r="J10" s="750"/>
      <c r="K10" s="750"/>
      <c r="L10" s="750"/>
      <c r="M10" s="750"/>
      <c r="N10" s="750"/>
      <c r="O10" s="750"/>
      <c r="P10" s="750"/>
      <c r="Q10" s="750"/>
      <c r="R10" s="750"/>
      <c r="S10" s="750"/>
      <c r="T10" s="750"/>
      <c r="U10" s="750"/>
      <c r="V10" s="750"/>
      <c r="W10" s="750"/>
      <c r="X10" s="750"/>
      <c r="Y10" s="750"/>
      <c r="Z10" s="750"/>
      <c r="AA10" s="750"/>
      <c r="AB10" s="750"/>
      <c r="AC10" s="750"/>
      <c r="AD10" s="750"/>
    </row>
    <row r="11" spans="1:30" s="411" customFormat="1" ht="18" customHeight="1" x14ac:dyDescent="0.3">
      <c r="A11" s="751" t="s">
        <v>1289</v>
      </c>
      <c r="B11" s="752" t="s">
        <v>1290</v>
      </c>
      <c r="C11" s="749" t="s">
        <v>1291</v>
      </c>
      <c r="D11" s="749"/>
      <c r="E11" s="749"/>
      <c r="F11" s="749"/>
      <c r="G11" s="749"/>
      <c r="H11" s="749"/>
      <c r="I11" s="749"/>
      <c r="J11" s="749"/>
      <c r="K11" s="749"/>
      <c r="L11" s="749"/>
      <c r="M11" s="749"/>
      <c r="N11" s="749"/>
      <c r="O11" s="749"/>
      <c r="P11" s="749"/>
      <c r="Q11" s="749"/>
      <c r="R11" s="749"/>
      <c r="S11" s="749"/>
      <c r="T11" s="749"/>
      <c r="U11" s="749"/>
      <c r="V11" s="749"/>
      <c r="W11" s="749"/>
      <c r="X11" s="749"/>
      <c r="Y11" s="749"/>
      <c r="Z11" s="749"/>
      <c r="AA11" s="749" t="s">
        <v>1292</v>
      </c>
      <c r="AB11" s="753" t="s">
        <v>141</v>
      </c>
      <c r="AC11" s="753"/>
      <c r="AD11" s="749" t="s">
        <v>1293</v>
      </c>
    </row>
    <row r="12" spans="1:30" s="411" customFormat="1" ht="21.75" customHeight="1" x14ac:dyDescent="0.3">
      <c r="A12" s="751"/>
      <c r="B12" s="752"/>
      <c r="C12" s="747" t="s">
        <v>919</v>
      </c>
      <c r="D12" s="747"/>
      <c r="E12" s="747" t="s">
        <v>920</v>
      </c>
      <c r="F12" s="747"/>
      <c r="G12" s="747" t="s">
        <v>921</v>
      </c>
      <c r="H12" s="747"/>
      <c r="I12" s="747" t="s">
        <v>922</v>
      </c>
      <c r="J12" s="747"/>
      <c r="K12" s="747" t="s">
        <v>288</v>
      </c>
      <c r="L12" s="747"/>
      <c r="M12" s="747" t="s">
        <v>923</v>
      </c>
      <c r="N12" s="747"/>
      <c r="O12" s="747" t="s">
        <v>924</v>
      </c>
      <c r="P12" s="747"/>
      <c r="Q12" s="747" t="s">
        <v>925</v>
      </c>
      <c r="R12" s="747"/>
      <c r="S12" s="746" t="s">
        <v>926</v>
      </c>
      <c r="T12" s="746"/>
      <c r="U12" s="747" t="s">
        <v>289</v>
      </c>
      <c r="V12" s="747"/>
      <c r="W12" s="746" t="s">
        <v>927</v>
      </c>
      <c r="X12" s="746"/>
      <c r="Y12" s="746" t="s">
        <v>928</v>
      </c>
      <c r="Z12" s="746"/>
      <c r="AA12" s="749"/>
      <c r="AB12" s="748" t="s">
        <v>1294</v>
      </c>
      <c r="AC12" s="748" t="s">
        <v>1295</v>
      </c>
      <c r="AD12" s="749"/>
    </row>
    <row r="13" spans="1:30" ht="36" customHeight="1" x14ac:dyDescent="0.3">
      <c r="A13" s="751"/>
      <c r="B13" s="752"/>
      <c r="C13" s="412" t="s">
        <v>1296</v>
      </c>
      <c r="D13" s="412" t="s">
        <v>1297</v>
      </c>
      <c r="E13" s="412" t="s">
        <v>1296</v>
      </c>
      <c r="F13" s="412" t="s">
        <v>1297</v>
      </c>
      <c r="G13" s="412" t="s">
        <v>1296</v>
      </c>
      <c r="H13" s="412" t="s">
        <v>1297</v>
      </c>
      <c r="I13" s="412" t="s">
        <v>1296</v>
      </c>
      <c r="J13" s="412" t="s">
        <v>1297</v>
      </c>
      <c r="K13" s="412" t="s">
        <v>1296</v>
      </c>
      <c r="L13" s="412" t="s">
        <v>1297</v>
      </c>
      <c r="M13" s="412" t="s">
        <v>1296</v>
      </c>
      <c r="N13" s="412" t="s">
        <v>1297</v>
      </c>
      <c r="O13" s="412" t="s">
        <v>1296</v>
      </c>
      <c r="P13" s="412" t="s">
        <v>1297</v>
      </c>
      <c r="Q13" s="412" t="s">
        <v>1296</v>
      </c>
      <c r="R13" s="412" t="s">
        <v>1297</v>
      </c>
      <c r="S13" s="412" t="s">
        <v>1296</v>
      </c>
      <c r="T13" s="412" t="s">
        <v>1297</v>
      </c>
      <c r="U13" s="412" t="s">
        <v>1296</v>
      </c>
      <c r="V13" s="412" t="s">
        <v>1297</v>
      </c>
      <c r="W13" s="412" t="s">
        <v>1296</v>
      </c>
      <c r="X13" s="412" t="s">
        <v>1297</v>
      </c>
      <c r="Y13" s="412" t="s">
        <v>1296</v>
      </c>
      <c r="Z13" s="412" t="s">
        <v>1297</v>
      </c>
      <c r="AA13" s="749"/>
      <c r="AB13" s="748"/>
      <c r="AC13" s="748"/>
      <c r="AD13" s="749"/>
    </row>
    <row r="14" spans="1:30" s="419" customFormat="1" ht="29.25" customHeight="1" x14ac:dyDescent="0.3">
      <c r="A14" s="739" t="s">
        <v>1298</v>
      </c>
      <c r="B14" s="413" t="s">
        <v>1299</v>
      </c>
      <c r="C14" s="414" t="s">
        <v>1296</v>
      </c>
      <c r="D14" s="415"/>
      <c r="E14" s="414"/>
      <c r="F14" s="415"/>
      <c r="G14" s="414"/>
      <c r="H14" s="415"/>
      <c r="I14" s="414"/>
      <c r="J14" s="415"/>
      <c r="K14" s="414"/>
      <c r="L14" s="415"/>
      <c r="M14" s="414"/>
      <c r="N14" s="415"/>
      <c r="O14" s="414"/>
      <c r="P14" s="415"/>
      <c r="Q14" s="414"/>
      <c r="R14" s="415"/>
      <c r="S14" s="414"/>
      <c r="T14" s="415"/>
      <c r="U14" s="414"/>
      <c r="V14" s="415"/>
      <c r="W14" s="414"/>
      <c r="X14" s="415"/>
      <c r="Y14" s="414"/>
      <c r="Z14" s="415"/>
      <c r="AA14" s="416"/>
      <c r="AB14" s="417"/>
      <c r="AC14" s="417"/>
      <c r="AD14" s="418"/>
    </row>
    <row r="15" spans="1:30" s="419" customFormat="1" ht="29.25" customHeight="1" x14ac:dyDescent="0.3">
      <c r="A15" s="739"/>
      <c r="B15" s="413" t="s">
        <v>1300</v>
      </c>
      <c r="C15" s="414"/>
      <c r="D15" s="415"/>
      <c r="E15" s="414" t="s">
        <v>1296</v>
      </c>
      <c r="F15" s="415"/>
      <c r="G15" s="414"/>
      <c r="H15" s="415"/>
      <c r="I15" s="414"/>
      <c r="J15" s="415"/>
      <c r="K15" s="414"/>
      <c r="L15" s="415"/>
      <c r="M15" s="414"/>
      <c r="N15" s="415"/>
      <c r="O15" s="414"/>
      <c r="P15" s="415"/>
      <c r="Q15" s="414"/>
      <c r="R15" s="415"/>
      <c r="S15" s="414"/>
      <c r="T15" s="415"/>
      <c r="U15" s="414"/>
      <c r="V15" s="415"/>
      <c r="W15" s="414"/>
      <c r="X15" s="415"/>
      <c r="Y15" s="414"/>
      <c r="Z15" s="415"/>
      <c r="AA15" s="416"/>
      <c r="AB15" s="417"/>
      <c r="AC15" s="417"/>
      <c r="AD15" s="418"/>
    </row>
    <row r="16" spans="1:30" s="419" customFormat="1" ht="29.25" customHeight="1" x14ac:dyDescent="0.3">
      <c r="A16" s="739"/>
      <c r="B16" s="413" t="s">
        <v>1301</v>
      </c>
      <c r="C16" s="414"/>
      <c r="D16" s="415"/>
      <c r="E16" s="414" t="s">
        <v>1296</v>
      </c>
      <c r="F16" s="415"/>
      <c r="G16" s="414"/>
      <c r="H16" s="415"/>
      <c r="I16" s="414"/>
      <c r="J16" s="415"/>
      <c r="K16" s="414"/>
      <c r="L16" s="415"/>
      <c r="M16" s="414"/>
      <c r="N16" s="415"/>
      <c r="O16" s="414"/>
      <c r="P16" s="415"/>
      <c r="Q16" s="414"/>
      <c r="R16" s="415"/>
      <c r="S16" s="414"/>
      <c r="T16" s="415"/>
      <c r="U16" s="414"/>
      <c r="V16" s="415"/>
      <c r="W16" s="414"/>
      <c r="X16" s="415"/>
      <c r="Y16" s="414"/>
      <c r="Z16" s="415"/>
      <c r="AA16" s="416"/>
      <c r="AB16" s="417"/>
      <c r="AC16" s="417"/>
      <c r="AD16" s="418"/>
    </row>
    <row r="17" spans="1:33" s="419" customFormat="1" ht="29.25" customHeight="1" x14ac:dyDescent="0.3">
      <c r="A17" s="739"/>
      <c r="B17" s="413" t="s">
        <v>1302</v>
      </c>
      <c r="C17" s="414" t="s">
        <v>1296</v>
      </c>
      <c r="D17" s="415"/>
      <c r="E17" s="414"/>
      <c r="F17" s="415"/>
      <c r="G17" s="414"/>
      <c r="H17" s="415"/>
      <c r="I17" s="414"/>
      <c r="J17" s="415"/>
      <c r="K17" s="414"/>
      <c r="L17" s="415"/>
      <c r="M17" s="414"/>
      <c r="N17" s="415"/>
      <c r="O17" s="414"/>
      <c r="P17" s="415"/>
      <c r="Q17" s="414"/>
      <c r="R17" s="415"/>
      <c r="S17" s="414"/>
      <c r="T17" s="415"/>
      <c r="U17" s="414"/>
      <c r="V17" s="415"/>
      <c r="W17" s="414"/>
      <c r="X17" s="415"/>
      <c r="Y17" s="414"/>
      <c r="Z17" s="415"/>
      <c r="AA17" s="416"/>
      <c r="AB17" s="417"/>
      <c r="AC17" s="417"/>
      <c r="AD17" s="418"/>
    </row>
    <row r="18" spans="1:33" s="419" customFormat="1" ht="29.25" customHeight="1" x14ac:dyDescent="0.3">
      <c r="A18" s="739"/>
      <c r="B18" s="413" t="s">
        <v>1303</v>
      </c>
      <c r="C18" s="414"/>
      <c r="D18" s="415"/>
      <c r="E18" s="414"/>
      <c r="F18" s="415"/>
      <c r="G18" s="414"/>
      <c r="H18" s="415"/>
      <c r="I18" s="414" t="s">
        <v>1296</v>
      </c>
      <c r="J18" s="415"/>
      <c r="K18" s="414"/>
      <c r="L18" s="415"/>
      <c r="M18" s="414"/>
      <c r="N18" s="415"/>
      <c r="O18" s="414"/>
      <c r="P18" s="415"/>
      <c r="Q18" s="414"/>
      <c r="R18" s="415"/>
      <c r="S18" s="414"/>
      <c r="T18" s="415"/>
      <c r="U18" s="414"/>
      <c r="V18" s="415"/>
      <c r="W18" s="414"/>
      <c r="X18" s="415"/>
      <c r="Y18" s="414"/>
      <c r="Z18" s="415"/>
      <c r="AA18" s="416"/>
      <c r="AB18" s="417"/>
      <c r="AC18" s="417"/>
      <c r="AD18" s="418"/>
    </row>
    <row r="19" spans="1:33" s="419" customFormat="1" ht="29.25" customHeight="1" x14ac:dyDescent="0.3">
      <c r="A19" s="739"/>
      <c r="B19" s="413" t="s">
        <v>1304</v>
      </c>
      <c r="C19" s="414"/>
      <c r="D19" s="415"/>
      <c r="E19" s="414"/>
      <c r="F19" s="415"/>
      <c r="G19" s="414" t="s">
        <v>1296</v>
      </c>
      <c r="H19" s="415"/>
      <c r="I19" s="414"/>
      <c r="J19" s="415"/>
      <c r="K19" s="414"/>
      <c r="L19" s="415"/>
      <c r="M19" s="414"/>
      <c r="N19" s="415"/>
      <c r="O19" s="414"/>
      <c r="P19" s="415"/>
      <c r="Q19" s="414"/>
      <c r="R19" s="415"/>
      <c r="S19" s="414"/>
      <c r="T19" s="415"/>
      <c r="U19" s="414"/>
      <c r="V19" s="415"/>
      <c r="W19" s="414"/>
      <c r="X19" s="415"/>
      <c r="Y19" s="414"/>
      <c r="Z19" s="415"/>
      <c r="AA19" s="416"/>
      <c r="AB19" s="417"/>
      <c r="AC19" s="417"/>
      <c r="AD19" s="418"/>
    </row>
    <row r="20" spans="1:33" s="419" customFormat="1" ht="27" customHeight="1" x14ac:dyDescent="0.3">
      <c r="A20" s="739"/>
      <c r="B20" s="413" t="s">
        <v>1305</v>
      </c>
      <c r="C20" s="414"/>
      <c r="D20" s="415"/>
      <c r="E20" s="414"/>
      <c r="F20" s="415"/>
      <c r="G20" s="414"/>
      <c r="H20" s="415"/>
      <c r="I20" s="414"/>
      <c r="J20" s="415"/>
      <c r="K20" s="414"/>
      <c r="L20" s="415"/>
      <c r="M20" s="414"/>
      <c r="N20" s="415"/>
      <c r="O20" s="414"/>
      <c r="P20" s="415"/>
      <c r="Q20" s="414"/>
      <c r="R20" s="415"/>
      <c r="S20" s="414"/>
      <c r="T20" s="415"/>
      <c r="U20" s="414" t="s">
        <v>1296</v>
      </c>
      <c r="V20" s="415"/>
      <c r="W20" s="414"/>
      <c r="X20" s="415"/>
      <c r="Y20" s="414"/>
      <c r="Z20" s="415"/>
      <c r="AA20" s="416"/>
      <c r="AB20" s="417"/>
      <c r="AC20" s="417"/>
      <c r="AD20" s="418"/>
    </row>
    <row r="21" spans="1:33" s="419" customFormat="1" ht="29.25" customHeight="1" x14ac:dyDescent="0.3">
      <c r="A21" s="739"/>
      <c r="B21" s="413" t="s">
        <v>1306</v>
      </c>
      <c r="C21" s="414"/>
      <c r="D21" s="415"/>
      <c r="E21" s="414"/>
      <c r="F21" s="415"/>
      <c r="G21" s="414"/>
      <c r="H21" s="415"/>
      <c r="I21" s="414" t="s">
        <v>1296</v>
      </c>
      <c r="J21" s="415"/>
      <c r="K21" s="414"/>
      <c r="L21" s="415"/>
      <c r="M21" s="414"/>
      <c r="N21" s="415"/>
      <c r="O21" s="414"/>
      <c r="P21" s="415"/>
      <c r="Q21" s="414"/>
      <c r="R21" s="415"/>
      <c r="S21" s="414"/>
      <c r="T21" s="415"/>
      <c r="U21" s="414"/>
      <c r="V21" s="415"/>
      <c r="W21" s="414"/>
      <c r="X21" s="415"/>
      <c r="Y21" s="414"/>
      <c r="Z21" s="415"/>
      <c r="AA21" s="416"/>
      <c r="AB21" s="417"/>
      <c r="AC21" s="417"/>
      <c r="AD21" s="418"/>
    </row>
    <row r="22" spans="1:33" s="419" customFormat="1" ht="41.25" customHeight="1" x14ac:dyDescent="0.3">
      <c r="A22" s="739"/>
      <c r="B22" s="413" t="s">
        <v>1307</v>
      </c>
      <c r="C22" s="414"/>
      <c r="D22" s="415"/>
      <c r="E22" s="414"/>
      <c r="F22" s="415"/>
      <c r="G22" s="414" t="s">
        <v>1296</v>
      </c>
      <c r="H22" s="415"/>
      <c r="I22" s="414"/>
      <c r="J22" s="415"/>
      <c r="K22" s="414"/>
      <c r="L22" s="415"/>
      <c r="M22" s="414"/>
      <c r="N22" s="415"/>
      <c r="O22" s="414"/>
      <c r="P22" s="415"/>
      <c r="Q22" s="414"/>
      <c r="R22" s="415"/>
      <c r="S22" s="414"/>
      <c r="T22" s="415"/>
      <c r="U22" s="414"/>
      <c r="V22" s="415"/>
      <c r="W22" s="414"/>
      <c r="X22" s="415"/>
      <c r="Y22" s="414"/>
      <c r="Z22" s="415"/>
      <c r="AA22" s="416"/>
      <c r="AB22" s="417"/>
      <c r="AC22" s="417"/>
      <c r="AD22" s="418"/>
    </row>
    <row r="23" spans="1:33" s="419" customFormat="1" ht="41.25" customHeight="1" x14ac:dyDescent="0.3">
      <c r="A23" s="739"/>
      <c r="B23" s="413" t="s">
        <v>1308</v>
      </c>
      <c r="C23" s="414" t="s">
        <v>1296</v>
      </c>
      <c r="D23" s="415"/>
      <c r="E23" s="414" t="s">
        <v>1296</v>
      </c>
      <c r="F23" s="415"/>
      <c r="G23" s="414" t="s">
        <v>1296</v>
      </c>
      <c r="H23" s="415"/>
      <c r="I23" s="414" t="s">
        <v>1296</v>
      </c>
      <c r="J23" s="415"/>
      <c r="K23" s="414" t="s">
        <v>1296</v>
      </c>
      <c r="L23" s="415"/>
      <c r="M23" s="414" t="s">
        <v>1296</v>
      </c>
      <c r="N23" s="415"/>
      <c r="O23" s="414" t="s">
        <v>1296</v>
      </c>
      <c r="P23" s="415"/>
      <c r="Q23" s="414" t="s">
        <v>1296</v>
      </c>
      <c r="R23" s="415"/>
      <c r="S23" s="414" t="s">
        <v>1296</v>
      </c>
      <c r="T23" s="415"/>
      <c r="U23" s="414" t="s">
        <v>1296</v>
      </c>
      <c r="V23" s="415"/>
      <c r="W23" s="414" t="s">
        <v>1296</v>
      </c>
      <c r="X23" s="415"/>
      <c r="Y23" s="414" t="s">
        <v>1296</v>
      </c>
      <c r="Z23" s="415"/>
      <c r="AA23" s="416"/>
      <c r="AB23" s="417"/>
      <c r="AC23" s="417"/>
      <c r="AD23" s="418"/>
    </row>
    <row r="24" spans="1:33" s="419" customFormat="1" ht="36" customHeight="1" x14ac:dyDescent="0.3">
      <c r="A24" s="739"/>
      <c r="B24" s="413" t="s">
        <v>1309</v>
      </c>
      <c r="C24" s="414"/>
      <c r="D24" s="415"/>
      <c r="E24" s="414"/>
      <c r="F24" s="415"/>
      <c r="G24" s="414" t="s">
        <v>1296</v>
      </c>
      <c r="H24" s="415"/>
      <c r="I24" s="414"/>
      <c r="J24" s="415"/>
      <c r="K24" s="414"/>
      <c r="L24" s="415"/>
      <c r="M24" s="414"/>
      <c r="N24" s="415"/>
      <c r="O24" s="414"/>
      <c r="P24" s="415"/>
      <c r="Q24" s="414"/>
      <c r="R24" s="415"/>
      <c r="S24" s="414"/>
      <c r="T24" s="415"/>
      <c r="U24" s="414"/>
      <c r="V24" s="415"/>
      <c r="W24" s="414"/>
      <c r="X24" s="415"/>
      <c r="Y24" s="414"/>
      <c r="Z24" s="415"/>
      <c r="AA24" s="416"/>
      <c r="AB24" s="417"/>
      <c r="AC24" s="417"/>
      <c r="AD24" s="418"/>
    </row>
    <row r="25" spans="1:33" s="419" customFormat="1" ht="36" customHeight="1" x14ac:dyDescent="0.3">
      <c r="A25" s="739"/>
      <c r="B25" s="413" t="s">
        <v>1310</v>
      </c>
      <c r="C25" s="414"/>
      <c r="D25" s="415"/>
      <c r="E25" s="414"/>
      <c r="F25" s="415"/>
      <c r="G25" s="414" t="s">
        <v>1296</v>
      </c>
      <c r="H25" s="415"/>
      <c r="I25" s="414"/>
      <c r="J25" s="415"/>
      <c r="K25" s="414"/>
      <c r="L25" s="415"/>
      <c r="M25" s="414" t="s">
        <v>1296</v>
      </c>
      <c r="N25" s="415"/>
      <c r="O25" s="414"/>
      <c r="P25" s="415"/>
      <c r="Q25" s="414"/>
      <c r="R25" s="415"/>
      <c r="S25" s="414" t="s">
        <v>1296</v>
      </c>
      <c r="T25" s="415"/>
      <c r="U25" s="414"/>
      <c r="V25" s="415"/>
      <c r="W25" s="414"/>
      <c r="X25" s="415"/>
      <c r="Y25" s="414" t="s">
        <v>1296</v>
      </c>
      <c r="Z25" s="415"/>
      <c r="AA25" s="416"/>
      <c r="AB25" s="417"/>
      <c r="AC25" s="417"/>
      <c r="AD25" s="418"/>
    </row>
    <row r="26" spans="1:33" s="419" customFormat="1" ht="35.25" customHeight="1" x14ac:dyDescent="0.3">
      <c r="A26" s="739"/>
      <c r="B26" s="413" t="s">
        <v>1311</v>
      </c>
      <c r="C26" s="414" t="s">
        <v>1296</v>
      </c>
      <c r="D26" s="415"/>
      <c r="E26" s="414"/>
      <c r="F26" s="415"/>
      <c r="G26" s="414"/>
      <c r="H26" s="415"/>
      <c r="I26" s="414"/>
      <c r="J26" s="415"/>
      <c r="K26" s="414"/>
      <c r="L26" s="415"/>
      <c r="M26" s="414"/>
      <c r="N26" s="415"/>
      <c r="O26" s="414"/>
      <c r="P26" s="415"/>
      <c r="Q26" s="414"/>
      <c r="R26" s="415"/>
      <c r="S26" s="414"/>
      <c r="T26" s="415"/>
      <c r="U26" s="414"/>
      <c r="V26" s="415"/>
      <c r="W26" s="414"/>
      <c r="X26" s="415"/>
      <c r="Y26" s="414"/>
      <c r="Z26" s="415"/>
      <c r="AA26" s="416"/>
      <c r="AB26" s="417"/>
      <c r="AC26" s="417"/>
      <c r="AD26" s="418"/>
    </row>
    <row r="27" spans="1:33" s="419" customFormat="1" ht="42" customHeight="1" x14ac:dyDescent="0.3">
      <c r="A27" s="739"/>
      <c r="B27" s="413" t="s">
        <v>1312</v>
      </c>
      <c r="C27" s="414"/>
      <c r="D27" s="415"/>
      <c r="E27" s="414"/>
      <c r="F27" s="415"/>
      <c r="G27" s="414" t="s">
        <v>1296</v>
      </c>
      <c r="H27" s="415"/>
      <c r="I27" s="414"/>
      <c r="J27" s="415"/>
      <c r="K27" s="414"/>
      <c r="L27" s="415"/>
      <c r="M27" s="414"/>
      <c r="N27" s="415"/>
      <c r="O27" s="414"/>
      <c r="P27" s="415"/>
      <c r="Q27" s="414"/>
      <c r="R27" s="415"/>
      <c r="S27" s="414"/>
      <c r="T27" s="415"/>
      <c r="U27" s="414"/>
      <c r="V27" s="415"/>
      <c r="W27" s="414"/>
      <c r="X27" s="415"/>
      <c r="Y27" s="414"/>
      <c r="Z27" s="415"/>
      <c r="AA27" s="416"/>
      <c r="AB27" s="417"/>
      <c r="AC27" s="417"/>
      <c r="AD27" s="418"/>
    </row>
    <row r="28" spans="1:33" s="419" customFormat="1" ht="34.5" customHeight="1" x14ac:dyDescent="0.3">
      <c r="A28" s="739"/>
      <c r="B28" s="413" t="s">
        <v>1313</v>
      </c>
      <c r="C28" s="414" t="s">
        <v>1296</v>
      </c>
      <c r="D28" s="415"/>
      <c r="E28" s="414"/>
      <c r="F28" s="415"/>
      <c r="G28" s="414"/>
      <c r="H28" s="415"/>
      <c r="I28" s="414"/>
      <c r="J28" s="415"/>
      <c r="K28" s="414"/>
      <c r="L28" s="415"/>
      <c r="M28" s="414"/>
      <c r="N28" s="415"/>
      <c r="O28" s="414"/>
      <c r="P28" s="415"/>
      <c r="Q28" s="414"/>
      <c r="R28" s="415"/>
      <c r="S28" s="414"/>
      <c r="T28" s="415"/>
      <c r="U28" s="414"/>
      <c r="V28" s="415"/>
      <c r="W28" s="414"/>
      <c r="X28" s="415"/>
      <c r="Y28" s="414"/>
      <c r="Z28" s="415"/>
      <c r="AA28" s="416"/>
      <c r="AB28" s="417"/>
      <c r="AC28" s="417"/>
      <c r="AD28" s="418"/>
    </row>
    <row r="29" spans="1:33" s="419" customFormat="1" ht="26.25" customHeight="1" x14ac:dyDescent="0.3">
      <c r="A29" s="740" t="s">
        <v>1314</v>
      </c>
      <c r="B29" s="420" t="s">
        <v>1315</v>
      </c>
      <c r="C29" s="414"/>
      <c r="D29" s="415"/>
      <c r="E29" s="414" t="s">
        <v>1296</v>
      </c>
      <c r="F29" s="415"/>
      <c r="G29" s="414" t="s">
        <v>1296</v>
      </c>
      <c r="H29" s="415"/>
      <c r="I29" s="414" t="s">
        <v>1296</v>
      </c>
      <c r="J29" s="415"/>
      <c r="K29" s="414" t="s">
        <v>1296</v>
      </c>
      <c r="L29" s="415"/>
      <c r="M29" s="414" t="s">
        <v>1296</v>
      </c>
      <c r="N29" s="415"/>
      <c r="O29" s="414" t="s">
        <v>1296</v>
      </c>
      <c r="P29" s="415"/>
      <c r="Q29" s="414" t="s">
        <v>1296</v>
      </c>
      <c r="R29" s="415"/>
      <c r="S29" s="414" t="s">
        <v>1296</v>
      </c>
      <c r="T29" s="415"/>
      <c r="U29" s="414" t="s">
        <v>1296</v>
      </c>
      <c r="V29" s="415"/>
      <c r="W29" s="414" t="s">
        <v>1296</v>
      </c>
      <c r="X29" s="415"/>
      <c r="Y29" s="414" t="s">
        <v>1296</v>
      </c>
      <c r="Z29" s="415"/>
      <c r="AA29" s="416"/>
      <c r="AB29" s="417"/>
      <c r="AC29" s="417"/>
      <c r="AD29" s="418"/>
    </row>
    <row r="30" spans="1:33" s="419" customFormat="1" ht="26.25" customHeight="1" x14ac:dyDescent="0.3">
      <c r="A30" s="741"/>
      <c r="B30" s="420" t="s">
        <v>1316</v>
      </c>
      <c r="C30" s="414" t="s">
        <v>1296</v>
      </c>
      <c r="D30" s="415"/>
      <c r="E30" s="414" t="s">
        <v>1296</v>
      </c>
      <c r="F30" s="415"/>
      <c r="G30" s="414" t="s">
        <v>1296</v>
      </c>
      <c r="H30" s="415"/>
      <c r="I30" s="414" t="s">
        <v>1296</v>
      </c>
      <c r="J30" s="415"/>
      <c r="K30" s="414" t="s">
        <v>1296</v>
      </c>
      <c r="L30" s="415"/>
      <c r="M30" s="414" t="s">
        <v>1296</v>
      </c>
      <c r="N30" s="415"/>
      <c r="O30" s="414" t="s">
        <v>1296</v>
      </c>
      <c r="P30" s="415"/>
      <c r="Q30" s="414" t="s">
        <v>1296</v>
      </c>
      <c r="R30" s="415"/>
      <c r="S30" s="414" t="s">
        <v>1296</v>
      </c>
      <c r="T30" s="415"/>
      <c r="U30" s="414" t="s">
        <v>1296</v>
      </c>
      <c r="V30" s="415"/>
      <c r="W30" s="414" t="s">
        <v>1296</v>
      </c>
      <c r="X30" s="415"/>
      <c r="Y30" s="414" t="s">
        <v>1296</v>
      </c>
      <c r="Z30" s="415"/>
      <c r="AA30" s="416"/>
      <c r="AB30" s="417"/>
      <c r="AC30" s="417"/>
      <c r="AD30" s="418"/>
    </row>
    <row r="31" spans="1:33" s="419" customFormat="1" ht="26.25" customHeight="1" x14ac:dyDescent="0.3">
      <c r="A31" s="741"/>
      <c r="B31" s="420" t="s">
        <v>1317</v>
      </c>
      <c r="C31" s="414" t="s">
        <v>1296</v>
      </c>
      <c r="D31" s="415"/>
      <c r="E31" s="414" t="s">
        <v>1296</v>
      </c>
      <c r="F31" s="415"/>
      <c r="G31" s="414" t="s">
        <v>1296</v>
      </c>
      <c r="H31" s="415"/>
      <c r="I31" s="414" t="s">
        <v>1296</v>
      </c>
      <c r="J31" s="415"/>
      <c r="K31" s="414" t="s">
        <v>1296</v>
      </c>
      <c r="L31" s="415"/>
      <c r="M31" s="414" t="s">
        <v>1296</v>
      </c>
      <c r="N31" s="415"/>
      <c r="O31" s="414" t="s">
        <v>1296</v>
      </c>
      <c r="P31" s="415"/>
      <c r="Q31" s="414" t="s">
        <v>1296</v>
      </c>
      <c r="R31" s="415"/>
      <c r="S31" s="414" t="s">
        <v>1296</v>
      </c>
      <c r="T31" s="415"/>
      <c r="U31" s="414" t="s">
        <v>1296</v>
      </c>
      <c r="V31" s="415"/>
      <c r="W31" s="414" t="s">
        <v>1296</v>
      </c>
      <c r="X31" s="415"/>
      <c r="Y31" s="414" t="s">
        <v>1296</v>
      </c>
      <c r="Z31" s="415"/>
      <c r="AA31" s="416"/>
      <c r="AB31" s="417"/>
      <c r="AC31" s="417"/>
      <c r="AD31" s="418"/>
      <c r="AG31" s="421"/>
    </row>
    <row r="32" spans="1:33" s="419" customFormat="1" ht="82.5" customHeight="1" x14ac:dyDescent="0.3">
      <c r="A32" s="741"/>
      <c r="B32" s="420" t="s">
        <v>1318</v>
      </c>
      <c r="C32" s="414" t="s">
        <v>1296</v>
      </c>
      <c r="D32" s="415"/>
      <c r="E32" s="414" t="s">
        <v>1296</v>
      </c>
      <c r="F32" s="415"/>
      <c r="G32" s="414" t="s">
        <v>1296</v>
      </c>
      <c r="H32" s="415"/>
      <c r="I32" s="414" t="s">
        <v>1296</v>
      </c>
      <c r="J32" s="415"/>
      <c r="K32" s="414" t="s">
        <v>1296</v>
      </c>
      <c r="L32" s="415"/>
      <c r="M32" s="414" t="s">
        <v>1296</v>
      </c>
      <c r="N32" s="415"/>
      <c r="O32" s="414" t="s">
        <v>1296</v>
      </c>
      <c r="P32" s="415"/>
      <c r="Q32" s="414" t="s">
        <v>1296</v>
      </c>
      <c r="R32" s="415"/>
      <c r="S32" s="414" t="s">
        <v>1296</v>
      </c>
      <c r="T32" s="415"/>
      <c r="U32" s="414" t="s">
        <v>1296</v>
      </c>
      <c r="V32" s="415"/>
      <c r="W32" s="414" t="s">
        <v>1296</v>
      </c>
      <c r="X32" s="415"/>
      <c r="Y32" s="414" t="s">
        <v>1296</v>
      </c>
      <c r="Z32" s="415"/>
      <c r="AA32" s="416"/>
      <c r="AB32" s="417"/>
      <c r="AC32" s="417"/>
      <c r="AD32" s="418" t="s">
        <v>1319</v>
      </c>
    </row>
    <row r="33" spans="1:30" s="419" customFormat="1" ht="43.5" customHeight="1" x14ac:dyDescent="0.3">
      <c r="A33" s="741"/>
      <c r="B33" s="420" t="s">
        <v>1320</v>
      </c>
      <c r="C33" s="414"/>
      <c r="D33" s="415"/>
      <c r="E33" s="414"/>
      <c r="F33" s="415"/>
      <c r="G33" s="414"/>
      <c r="H33" s="415"/>
      <c r="I33" s="414"/>
      <c r="J33" s="415"/>
      <c r="K33" s="414" t="s">
        <v>1296</v>
      </c>
      <c r="L33" s="415"/>
      <c r="M33" s="414"/>
      <c r="N33" s="415"/>
      <c r="O33" s="414"/>
      <c r="P33" s="415"/>
      <c r="Q33" s="414"/>
      <c r="R33" s="415"/>
      <c r="S33" s="414"/>
      <c r="T33" s="415"/>
      <c r="U33" s="414"/>
      <c r="V33" s="415"/>
      <c r="W33" s="414"/>
      <c r="X33" s="415"/>
      <c r="Y33" s="414"/>
      <c r="Z33" s="415"/>
      <c r="AA33" s="416"/>
      <c r="AB33" s="417"/>
      <c r="AC33" s="417"/>
      <c r="AD33" s="418"/>
    </row>
    <row r="34" spans="1:30" s="419" customFormat="1" ht="35.25" customHeight="1" x14ac:dyDescent="0.3">
      <c r="A34" s="741"/>
      <c r="B34" s="420" t="s">
        <v>1321</v>
      </c>
      <c r="C34" s="414"/>
      <c r="D34" s="415"/>
      <c r="E34" s="414"/>
      <c r="F34" s="415"/>
      <c r="G34" s="414" t="s">
        <v>1296</v>
      </c>
      <c r="H34" s="415"/>
      <c r="I34" s="414"/>
      <c r="J34" s="415"/>
      <c r="K34" s="414"/>
      <c r="L34" s="415"/>
      <c r="M34" s="414" t="s">
        <v>1296</v>
      </c>
      <c r="N34" s="415"/>
      <c r="O34" s="414"/>
      <c r="P34" s="415"/>
      <c r="Q34" s="414"/>
      <c r="R34" s="415"/>
      <c r="S34" s="414" t="s">
        <v>1296</v>
      </c>
      <c r="T34" s="415"/>
      <c r="U34" s="414"/>
      <c r="V34" s="415"/>
      <c r="W34" s="414"/>
      <c r="X34" s="415"/>
      <c r="Y34" s="414" t="s">
        <v>1296</v>
      </c>
      <c r="Z34" s="415"/>
      <c r="AA34" s="416"/>
      <c r="AB34" s="417"/>
      <c r="AC34" s="417"/>
      <c r="AD34" s="418"/>
    </row>
    <row r="35" spans="1:30" s="419" customFormat="1" ht="35.25" customHeight="1" x14ac:dyDescent="0.3">
      <c r="A35" s="741"/>
      <c r="B35" s="420" t="s">
        <v>1322</v>
      </c>
      <c r="C35" s="414"/>
      <c r="D35" s="415"/>
      <c r="E35" s="414"/>
      <c r="F35" s="415"/>
      <c r="G35" s="414"/>
      <c r="H35" s="415"/>
      <c r="I35" s="414"/>
      <c r="J35" s="415"/>
      <c r="K35" s="414" t="s">
        <v>1296</v>
      </c>
      <c r="L35" s="415"/>
      <c r="M35" s="414"/>
      <c r="N35" s="415"/>
      <c r="O35" s="414"/>
      <c r="P35" s="415"/>
      <c r="Q35" s="414"/>
      <c r="R35" s="415"/>
      <c r="S35" s="414"/>
      <c r="T35" s="415"/>
      <c r="U35" s="414"/>
      <c r="V35" s="415"/>
      <c r="W35" s="414"/>
      <c r="X35" s="415"/>
      <c r="Y35" s="414"/>
      <c r="Z35" s="415"/>
      <c r="AA35" s="416"/>
      <c r="AB35" s="417"/>
      <c r="AC35" s="417"/>
      <c r="AD35" s="418"/>
    </row>
    <row r="36" spans="1:30" s="419" customFormat="1" ht="35.25" customHeight="1" x14ac:dyDescent="0.3">
      <c r="A36" s="741"/>
      <c r="B36" s="420" t="s">
        <v>1323</v>
      </c>
      <c r="C36" s="414"/>
      <c r="D36" s="415"/>
      <c r="E36" s="414"/>
      <c r="F36" s="415"/>
      <c r="G36" s="414" t="s">
        <v>1296</v>
      </c>
      <c r="H36" s="415"/>
      <c r="I36" s="414"/>
      <c r="J36" s="415"/>
      <c r="K36" s="414"/>
      <c r="L36" s="415"/>
      <c r="M36" s="414"/>
      <c r="N36" s="415"/>
      <c r="O36" s="414"/>
      <c r="P36" s="415"/>
      <c r="Q36" s="414"/>
      <c r="R36" s="415"/>
      <c r="S36" s="414"/>
      <c r="T36" s="415"/>
      <c r="U36" s="414"/>
      <c r="V36" s="415"/>
      <c r="W36" s="414"/>
      <c r="X36" s="415"/>
      <c r="Y36" s="414"/>
      <c r="Z36" s="415"/>
      <c r="AA36" s="416"/>
      <c r="AB36" s="417"/>
      <c r="AC36" s="417"/>
      <c r="AD36" s="418"/>
    </row>
    <row r="37" spans="1:30" s="419" customFormat="1" ht="35.25" customHeight="1" x14ac:dyDescent="0.3">
      <c r="A37" s="741"/>
      <c r="B37" s="420" t="s">
        <v>1324</v>
      </c>
      <c r="C37" s="414"/>
      <c r="D37" s="415"/>
      <c r="E37" s="414"/>
      <c r="F37" s="415"/>
      <c r="G37" s="414"/>
      <c r="H37" s="415"/>
      <c r="I37" s="414"/>
      <c r="J37" s="415"/>
      <c r="K37" s="414"/>
      <c r="L37" s="415"/>
      <c r="M37" s="414"/>
      <c r="N37" s="415"/>
      <c r="O37" s="414" t="s">
        <v>1296</v>
      </c>
      <c r="P37" s="415"/>
      <c r="Q37" s="414"/>
      <c r="R37" s="415"/>
      <c r="S37" s="414"/>
      <c r="T37" s="415"/>
      <c r="U37" s="414"/>
      <c r="V37" s="415"/>
      <c r="W37" s="414"/>
      <c r="X37" s="415"/>
      <c r="Y37" s="414"/>
      <c r="Z37" s="415"/>
      <c r="AA37" s="416"/>
      <c r="AB37" s="417"/>
      <c r="AC37" s="417"/>
      <c r="AD37" s="418"/>
    </row>
    <row r="38" spans="1:30" s="419" customFormat="1" ht="35.25" customHeight="1" x14ac:dyDescent="0.3">
      <c r="A38" s="741"/>
      <c r="B38" s="420" t="s">
        <v>1325</v>
      </c>
      <c r="C38" s="414"/>
      <c r="D38" s="415"/>
      <c r="E38" s="414"/>
      <c r="F38" s="415"/>
      <c r="G38" s="414"/>
      <c r="H38" s="415"/>
      <c r="I38" s="414"/>
      <c r="J38" s="415"/>
      <c r="K38" s="414"/>
      <c r="L38" s="415"/>
      <c r="M38" s="414"/>
      <c r="N38" s="415"/>
      <c r="O38" s="414" t="s">
        <v>1296</v>
      </c>
      <c r="P38" s="415"/>
      <c r="Q38" s="414"/>
      <c r="R38" s="415"/>
      <c r="S38" s="414"/>
      <c r="T38" s="415"/>
      <c r="U38" s="414"/>
      <c r="V38" s="415"/>
      <c r="W38" s="414"/>
      <c r="X38" s="415"/>
      <c r="Y38" s="414"/>
      <c r="Z38" s="415"/>
      <c r="AA38" s="416"/>
      <c r="AB38" s="417"/>
      <c r="AC38" s="417"/>
      <c r="AD38" s="418"/>
    </row>
    <row r="39" spans="1:30" s="419" customFormat="1" ht="45.75" customHeight="1" x14ac:dyDescent="0.3">
      <c r="A39" s="741"/>
      <c r="B39" s="420" t="s">
        <v>1326</v>
      </c>
      <c r="C39" s="414"/>
      <c r="D39" s="415"/>
      <c r="E39" s="414" t="s">
        <v>1296</v>
      </c>
      <c r="F39" s="415"/>
      <c r="G39" s="414" t="s">
        <v>1296</v>
      </c>
      <c r="H39" s="415"/>
      <c r="I39" s="414" t="s">
        <v>1296</v>
      </c>
      <c r="J39" s="415"/>
      <c r="K39" s="414" t="s">
        <v>1296</v>
      </c>
      <c r="L39" s="415"/>
      <c r="M39" s="414" t="s">
        <v>1296</v>
      </c>
      <c r="N39" s="415"/>
      <c r="O39" s="414" t="s">
        <v>1296</v>
      </c>
      <c r="P39" s="415"/>
      <c r="Q39" s="414" t="s">
        <v>1296</v>
      </c>
      <c r="R39" s="415"/>
      <c r="S39" s="414" t="s">
        <v>1296</v>
      </c>
      <c r="T39" s="415"/>
      <c r="U39" s="414" t="s">
        <v>1296</v>
      </c>
      <c r="V39" s="415"/>
      <c r="W39" s="414" t="s">
        <v>1296</v>
      </c>
      <c r="X39" s="415"/>
      <c r="Y39" s="414" t="s">
        <v>1296</v>
      </c>
      <c r="Z39" s="415"/>
      <c r="AA39" s="416"/>
      <c r="AB39" s="417"/>
      <c r="AC39" s="417"/>
      <c r="AD39" s="418"/>
    </row>
    <row r="40" spans="1:30" s="419" customFormat="1" ht="36" customHeight="1" x14ac:dyDescent="0.3">
      <c r="A40" s="741"/>
      <c r="B40" s="420" t="s">
        <v>1327</v>
      </c>
      <c r="C40" s="414"/>
      <c r="D40" s="415"/>
      <c r="E40" s="414" t="s">
        <v>1296</v>
      </c>
      <c r="F40" s="415"/>
      <c r="G40" s="414"/>
      <c r="H40" s="415"/>
      <c r="I40" s="414" t="s">
        <v>1296</v>
      </c>
      <c r="J40" s="415"/>
      <c r="K40" s="414"/>
      <c r="L40" s="415"/>
      <c r="M40" s="414" t="s">
        <v>1296</v>
      </c>
      <c r="N40" s="415"/>
      <c r="O40" s="414"/>
      <c r="P40" s="415"/>
      <c r="Q40" s="414" t="s">
        <v>1296</v>
      </c>
      <c r="R40" s="415"/>
      <c r="S40" s="414"/>
      <c r="T40" s="415"/>
      <c r="U40" s="414" t="s">
        <v>1296</v>
      </c>
      <c r="V40" s="415"/>
      <c r="W40" s="414"/>
      <c r="X40" s="415"/>
      <c r="Y40" s="414" t="s">
        <v>1296</v>
      </c>
      <c r="Z40" s="415"/>
      <c r="AA40" s="416"/>
      <c r="AB40" s="417"/>
      <c r="AC40" s="417"/>
      <c r="AD40" s="418"/>
    </row>
    <row r="41" spans="1:30" s="419" customFormat="1" ht="36" customHeight="1" x14ac:dyDescent="0.3">
      <c r="A41" s="741"/>
      <c r="B41" s="420" t="s">
        <v>1328</v>
      </c>
      <c r="C41" s="414"/>
      <c r="D41" s="415"/>
      <c r="E41" s="414"/>
      <c r="F41" s="415"/>
      <c r="G41" s="414" t="s">
        <v>1296</v>
      </c>
      <c r="H41" s="415"/>
      <c r="I41" s="414"/>
      <c r="J41" s="415"/>
      <c r="K41" s="414" t="s">
        <v>1296</v>
      </c>
      <c r="L41" s="415"/>
      <c r="M41" s="414"/>
      <c r="N41" s="415"/>
      <c r="O41" s="414" t="s">
        <v>1296</v>
      </c>
      <c r="P41" s="415"/>
      <c r="Q41" s="414"/>
      <c r="R41" s="415"/>
      <c r="S41" s="414" t="s">
        <v>1296</v>
      </c>
      <c r="T41" s="415"/>
      <c r="U41" s="414"/>
      <c r="V41" s="415"/>
      <c r="W41" s="414" t="s">
        <v>1296</v>
      </c>
      <c r="X41" s="415"/>
      <c r="Y41" s="414"/>
      <c r="Z41" s="415"/>
      <c r="AA41" s="416"/>
      <c r="AB41" s="417"/>
      <c r="AC41" s="417"/>
      <c r="AD41" s="418"/>
    </row>
    <row r="42" spans="1:30" s="419" customFormat="1" ht="69" customHeight="1" x14ac:dyDescent="0.3">
      <c r="A42" s="741"/>
      <c r="B42" s="420" t="s">
        <v>1329</v>
      </c>
      <c r="C42" s="414"/>
      <c r="D42" s="415"/>
      <c r="E42" s="414"/>
      <c r="F42" s="415"/>
      <c r="G42" s="414"/>
      <c r="H42" s="415"/>
      <c r="I42" s="414" t="s">
        <v>1296</v>
      </c>
      <c r="J42" s="415"/>
      <c r="K42" s="414"/>
      <c r="L42" s="415"/>
      <c r="M42" s="414"/>
      <c r="N42" s="415"/>
      <c r="O42" s="414"/>
      <c r="P42" s="415"/>
      <c r="Q42" s="414" t="s">
        <v>1296</v>
      </c>
      <c r="R42" s="415"/>
      <c r="S42" s="414"/>
      <c r="T42" s="415"/>
      <c r="U42" s="414"/>
      <c r="V42" s="415"/>
      <c r="W42" s="414"/>
      <c r="X42" s="415"/>
      <c r="Y42" s="414" t="s">
        <v>1296</v>
      </c>
      <c r="Z42" s="415"/>
      <c r="AA42" s="416"/>
      <c r="AB42" s="417"/>
      <c r="AC42" s="417"/>
      <c r="AD42" s="418"/>
    </row>
    <row r="43" spans="1:30" s="419" customFormat="1" ht="39.75" customHeight="1" x14ac:dyDescent="0.3">
      <c r="A43" s="741"/>
      <c r="B43" s="420" t="s">
        <v>1330</v>
      </c>
      <c r="C43" s="414"/>
      <c r="D43" s="415"/>
      <c r="E43" s="414"/>
      <c r="F43" s="415"/>
      <c r="G43" s="414"/>
      <c r="H43" s="415"/>
      <c r="I43" s="414"/>
      <c r="J43" s="415"/>
      <c r="K43" s="414"/>
      <c r="L43" s="415"/>
      <c r="M43" s="414"/>
      <c r="N43" s="415"/>
      <c r="O43" s="414" t="s">
        <v>1296</v>
      </c>
      <c r="P43" s="415"/>
      <c r="Q43" s="414"/>
      <c r="R43" s="415"/>
      <c r="S43" s="414"/>
      <c r="T43" s="415"/>
      <c r="U43" s="414"/>
      <c r="V43" s="415"/>
      <c r="W43" s="414"/>
      <c r="X43" s="415"/>
      <c r="Y43" s="414"/>
      <c r="Z43" s="415"/>
      <c r="AA43" s="416"/>
      <c r="AB43" s="417"/>
      <c r="AC43" s="417"/>
      <c r="AD43" s="418"/>
    </row>
    <row r="44" spans="1:30" s="419" customFormat="1" ht="18" customHeight="1" x14ac:dyDescent="0.3">
      <c r="A44" s="741"/>
      <c r="B44" s="420" t="s">
        <v>1331</v>
      </c>
      <c r="C44" s="414"/>
      <c r="D44" s="415"/>
      <c r="E44" s="414"/>
      <c r="F44" s="415"/>
      <c r="G44" s="414"/>
      <c r="H44" s="415"/>
      <c r="I44" s="414"/>
      <c r="J44" s="415"/>
      <c r="K44" s="414"/>
      <c r="L44" s="415"/>
      <c r="M44" s="414"/>
      <c r="N44" s="415"/>
      <c r="O44" s="414"/>
      <c r="P44" s="415"/>
      <c r="Q44" s="414" t="s">
        <v>1296</v>
      </c>
      <c r="R44" s="415"/>
      <c r="S44" s="414"/>
      <c r="T44" s="415"/>
      <c r="U44" s="414"/>
      <c r="V44" s="415"/>
      <c r="W44" s="414"/>
      <c r="X44" s="415"/>
      <c r="Y44" s="414"/>
      <c r="Z44" s="415"/>
      <c r="AA44" s="416"/>
      <c r="AB44" s="417"/>
      <c r="AC44" s="417"/>
      <c r="AD44" s="418"/>
    </row>
    <row r="45" spans="1:30" s="419" customFormat="1" ht="18" customHeight="1" x14ac:dyDescent="0.3">
      <c r="A45" s="741"/>
      <c r="B45" s="420" t="s">
        <v>1332</v>
      </c>
      <c r="C45" s="414"/>
      <c r="D45" s="415"/>
      <c r="E45" s="414"/>
      <c r="F45" s="415"/>
      <c r="G45" s="414"/>
      <c r="H45" s="415"/>
      <c r="I45" s="414"/>
      <c r="J45" s="415"/>
      <c r="K45" s="414"/>
      <c r="L45" s="415"/>
      <c r="M45" s="414" t="s">
        <v>1296</v>
      </c>
      <c r="N45" s="415"/>
      <c r="O45" s="414"/>
      <c r="P45" s="415"/>
      <c r="Q45" s="414"/>
      <c r="R45" s="415"/>
      <c r="S45" s="414"/>
      <c r="T45" s="415"/>
      <c r="U45" s="414"/>
      <c r="V45" s="415"/>
      <c r="W45" s="414"/>
      <c r="X45" s="415"/>
      <c r="Y45" s="414"/>
      <c r="Z45" s="415"/>
      <c r="AA45" s="416"/>
      <c r="AB45" s="417"/>
      <c r="AC45" s="417"/>
      <c r="AD45" s="418"/>
    </row>
    <row r="46" spans="1:30" s="419" customFormat="1" ht="18" customHeight="1" x14ac:dyDescent="0.3">
      <c r="A46" s="741"/>
      <c r="B46" s="420" t="s">
        <v>1333</v>
      </c>
      <c r="C46" s="414"/>
      <c r="D46" s="415"/>
      <c r="E46" s="414"/>
      <c r="F46" s="415"/>
      <c r="G46" s="414"/>
      <c r="H46" s="415"/>
      <c r="I46" s="414"/>
      <c r="J46" s="415"/>
      <c r="K46" s="414"/>
      <c r="L46" s="415"/>
      <c r="M46" s="414"/>
      <c r="N46" s="415"/>
      <c r="O46" s="414"/>
      <c r="P46" s="415"/>
      <c r="Q46" s="414"/>
      <c r="R46" s="415"/>
      <c r="S46" s="414" t="s">
        <v>1296</v>
      </c>
      <c r="T46" s="415"/>
      <c r="U46" s="414"/>
      <c r="V46" s="415"/>
      <c r="W46" s="414"/>
      <c r="X46" s="415"/>
      <c r="Y46" s="414"/>
      <c r="Z46" s="415"/>
      <c r="AA46" s="416"/>
      <c r="AB46" s="417"/>
      <c r="AC46" s="417"/>
      <c r="AD46" s="422"/>
    </row>
    <row r="47" spans="1:30" s="419" customFormat="1" ht="18" customHeight="1" x14ac:dyDescent="0.3">
      <c r="A47" s="741"/>
      <c r="B47" s="420" t="s">
        <v>1334</v>
      </c>
      <c r="C47" s="414"/>
      <c r="D47" s="415"/>
      <c r="E47" s="414"/>
      <c r="F47" s="415"/>
      <c r="G47" s="414"/>
      <c r="H47" s="415"/>
      <c r="I47" s="414"/>
      <c r="J47" s="415"/>
      <c r="K47" s="414"/>
      <c r="L47" s="415"/>
      <c r="M47" s="414"/>
      <c r="N47" s="415"/>
      <c r="O47" s="414"/>
      <c r="P47" s="415"/>
      <c r="Q47" s="414"/>
      <c r="R47" s="415"/>
      <c r="S47" s="414"/>
      <c r="T47" s="415"/>
      <c r="U47" s="414"/>
      <c r="V47" s="415"/>
      <c r="W47" s="414"/>
      <c r="X47" s="415"/>
      <c r="Y47" s="414"/>
      <c r="Z47" s="415"/>
      <c r="AA47" s="416"/>
      <c r="AB47" s="417"/>
      <c r="AC47" s="417"/>
      <c r="AD47" s="422"/>
    </row>
    <row r="48" spans="1:30" s="419" customFormat="1" ht="18" customHeight="1" x14ac:dyDescent="0.3">
      <c r="A48" s="742"/>
      <c r="B48" s="420" t="s">
        <v>1335</v>
      </c>
      <c r="C48" s="414"/>
      <c r="D48" s="415"/>
      <c r="E48" s="414"/>
      <c r="F48" s="415"/>
      <c r="G48" s="414"/>
      <c r="H48" s="415"/>
      <c r="I48" s="414"/>
      <c r="J48" s="415"/>
      <c r="K48" s="414"/>
      <c r="L48" s="415"/>
      <c r="M48" s="414"/>
      <c r="N48" s="415"/>
      <c r="O48" s="414"/>
      <c r="P48" s="415"/>
      <c r="Q48" s="414"/>
      <c r="R48" s="415"/>
      <c r="S48" s="414"/>
      <c r="T48" s="415"/>
      <c r="U48" s="414" t="s">
        <v>1296</v>
      </c>
      <c r="V48" s="415"/>
      <c r="W48" s="414"/>
      <c r="X48" s="415"/>
      <c r="Y48" s="414"/>
      <c r="Z48" s="415"/>
      <c r="AA48" s="416"/>
      <c r="AB48" s="417"/>
      <c r="AC48" s="417"/>
      <c r="AD48" s="423"/>
    </row>
    <row r="49" spans="1:30" s="419" customFormat="1" ht="18" customHeight="1" x14ac:dyDescent="0.3">
      <c r="A49" s="743"/>
      <c r="B49" s="424" t="s">
        <v>1336</v>
      </c>
      <c r="C49" s="414"/>
      <c r="D49" s="415"/>
      <c r="E49" s="414" t="s">
        <v>1296</v>
      </c>
      <c r="F49" s="415"/>
      <c r="G49" s="414"/>
      <c r="H49" s="415"/>
      <c r="I49" s="414"/>
      <c r="J49" s="415"/>
      <c r="K49" s="414" t="s">
        <v>1296</v>
      </c>
      <c r="L49" s="415"/>
      <c r="M49" s="414"/>
      <c r="N49" s="415"/>
      <c r="O49" s="414"/>
      <c r="P49" s="415"/>
      <c r="Q49" s="414" t="s">
        <v>1296</v>
      </c>
      <c r="R49" s="415"/>
      <c r="S49" s="414"/>
      <c r="T49" s="415"/>
      <c r="U49" s="414"/>
      <c r="V49" s="415"/>
      <c r="W49" s="414" t="s">
        <v>1296</v>
      </c>
      <c r="X49" s="415"/>
      <c r="Y49" s="414"/>
      <c r="Z49" s="415"/>
      <c r="AA49" s="416"/>
      <c r="AB49" s="417"/>
      <c r="AC49" s="417"/>
      <c r="AD49" s="418"/>
    </row>
    <row r="50" spans="1:30" s="419" customFormat="1" ht="21.6" x14ac:dyDescent="0.3">
      <c r="A50" s="743"/>
      <c r="B50" s="424" t="s">
        <v>1337</v>
      </c>
      <c r="C50" s="414"/>
      <c r="D50" s="415"/>
      <c r="E50" s="414"/>
      <c r="F50" s="415"/>
      <c r="G50" s="414"/>
      <c r="H50" s="415"/>
      <c r="I50" s="414"/>
      <c r="J50" s="415"/>
      <c r="K50" s="414"/>
      <c r="L50" s="415"/>
      <c r="M50" s="414" t="s">
        <v>1296</v>
      </c>
      <c r="N50" s="415"/>
      <c r="O50" s="414"/>
      <c r="P50" s="415"/>
      <c r="Q50" s="414"/>
      <c r="R50" s="415"/>
      <c r="S50" s="414"/>
      <c r="T50" s="415"/>
      <c r="U50" s="414"/>
      <c r="V50" s="415"/>
      <c r="W50" s="414"/>
      <c r="X50" s="415"/>
      <c r="Y50" s="414"/>
      <c r="Z50" s="415"/>
      <c r="AA50" s="416"/>
      <c r="AB50" s="417"/>
      <c r="AC50" s="417"/>
      <c r="AD50" s="418"/>
    </row>
    <row r="51" spans="1:30" s="419" customFormat="1" ht="27.75" customHeight="1" x14ac:dyDescent="0.3">
      <c r="A51" s="743"/>
      <c r="B51" s="424" t="s">
        <v>1338</v>
      </c>
      <c r="C51" s="414"/>
      <c r="D51" s="415"/>
      <c r="E51" s="414"/>
      <c r="F51" s="415"/>
      <c r="G51" s="414"/>
      <c r="H51" s="415"/>
      <c r="I51" s="414"/>
      <c r="J51" s="415"/>
      <c r="K51" s="414"/>
      <c r="L51" s="415"/>
      <c r="M51" s="414"/>
      <c r="N51" s="415"/>
      <c r="O51" s="414"/>
      <c r="P51" s="415"/>
      <c r="Q51" s="414"/>
      <c r="R51" s="415"/>
      <c r="S51" s="414"/>
      <c r="T51" s="415"/>
      <c r="U51" s="414"/>
      <c r="V51" s="415"/>
      <c r="W51" s="414" t="s">
        <v>1296</v>
      </c>
      <c r="X51" s="415"/>
      <c r="Y51" s="414"/>
      <c r="Z51" s="415"/>
      <c r="AA51" s="416"/>
      <c r="AB51" s="417"/>
      <c r="AC51" s="417"/>
      <c r="AD51" s="418" t="s">
        <v>1339</v>
      </c>
    </row>
    <row r="52" spans="1:30" s="419" customFormat="1" ht="14.4" x14ac:dyDescent="0.3">
      <c r="A52" s="743"/>
      <c r="B52" s="424" t="s">
        <v>1340</v>
      </c>
      <c r="C52" s="414"/>
      <c r="D52" s="415"/>
      <c r="E52" s="414"/>
      <c r="F52" s="415"/>
      <c r="G52" s="414"/>
      <c r="H52" s="415"/>
      <c r="I52" s="414"/>
      <c r="J52" s="415"/>
      <c r="K52" s="414"/>
      <c r="L52" s="415"/>
      <c r="M52" s="414"/>
      <c r="N52" s="415"/>
      <c r="O52" s="414"/>
      <c r="P52" s="415"/>
      <c r="Q52" s="414"/>
      <c r="R52" s="415"/>
      <c r="S52" s="414"/>
      <c r="T52" s="415"/>
      <c r="U52" s="414"/>
      <c r="V52" s="415"/>
      <c r="W52" s="414" t="s">
        <v>1296</v>
      </c>
      <c r="X52" s="415"/>
      <c r="Y52" s="414"/>
      <c r="Z52" s="415"/>
      <c r="AA52" s="416"/>
      <c r="AB52" s="417"/>
      <c r="AC52" s="417"/>
      <c r="AD52" s="418"/>
    </row>
    <row r="53" spans="1:30" s="419" customFormat="1" ht="14.4" x14ac:dyDescent="0.3">
      <c r="A53" s="743"/>
      <c r="B53" s="424" t="s">
        <v>1341</v>
      </c>
      <c r="C53" s="414"/>
      <c r="D53" s="415"/>
      <c r="E53" s="414"/>
      <c r="F53" s="415"/>
      <c r="G53" s="414"/>
      <c r="H53" s="415"/>
      <c r="I53" s="414"/>
      <c r="J53" s="415"/>
      <c r="K53" s="414"/>
      <c r="L53" s="415"/>
      <c r="M53" s="414"/>
      <c r="N53" s="415"/>
      <c r="O53" s="414"/>
      <c r="P53" s="415"/>
      <c r="Q53" s="414"/>
      <c r="R53" s="415"/>
      <c r="S53" s="414"/>
      <c r="T53" s="415"/>
      <c r="U53" s="414"/>
      <c r="V53" s="415"/>
      <c r="W53" s="414" t="s">
        <v>1296</v>
      </c>
      <c r="X53" s="415"/>
      <c r="Y53" s="414"/>
      <c r="Z53" s="415"/>
      <c r="AA53" s="416"/>
      <c r="AB53" s="417"/>
      <c r="AC53" s="417"/>
      <c r="AD53" s="418"/>
    </row>
    <row r="54" spans="1:30" s="419" customFormat="1" ht="14.4" x14ac:dyDescent="0.3">
      <c r="A54" s="743"/>
      <c r="B54" s="424" t="s">
        <v>1342</v>
      </c>
      <c r="C54" s="414"/>
      <c r="D54" s="415"/>
      <c r="E54" s="414"/>
      <c r="F54" s="415"/>
      <c r="G54" s="414"/>
      <c r="H54" s="415"/>
      <c r="I54" s="414"/>
      <c r="J54" s="415"/>
      <c r="K54" s="414"/>
      <c r="L54" s="415"/>
      <c r="M54" s="414"/>
      <c r="N54" s="415"/>
      <c r="O54" s="414"/>
      <c r="P54" s="415"/>
      <c r="Q54" s="414"/>
      <c r="R54" s="415"/>
      <c r="S54" s="414"/>
      <c r="T54" s="415"/>
      <c r="U54" s="414" t="s">
        <v>1296</v>
      </c>
      <c r="V54" s="415"/>
      <c r="W54" s="414"/>
      <c r="X54" s="415"/>
      <c r="Y54" s="414"/>
      <c r="Z54" s="415"/>
      <c r="AA54" s="416"/>
      <c r="AB54" s="417"/>
      <c r="AC54" s="417"/>
      <c r="AD54" s="418"/>
    </row>
    <row r="55" spans="1:30" s="419" customFormat="1" ht="14.4" x14ac:dyDescent="0.3">
      <c r="A55" s="743"/>
      <c r="B55" s="424" t="s">
        <v>1343</v>
      </c>
      <c r="C55" s="414" t="s">
        <v>1296</v>
      </c>
      <c r="D55" s="415"/>
      <c r="E55" s="414" t="s">
        <v>1296</v>
      </c>
      <c r="F55" s="415"/>
      <c r="G55" s="414" t="s">
        <v>1296</v>
      </c>
      <c r="H55" s="415"/>
      <c r="I55" s="414" t="s">
        <v>1296</v>
      </c>
      <c r="J55" s="415"/>
      <c r="K55" s="414" t="s">
        <v>1296</v>
      </c>
      <c r="L55" s="415"/>
      <c r="M55" s="414" t="s">
        <v>1296</v>
      </c>
      <c r="N55" s="415"/>
      <c r="O55" s="414" t="s">
        <v>1296</v>
      </c>
      <c r="P55" s="415"/>
      <c r="Q55" s="414" t="s">
        <v>1296</v>
      </c>
      <c r="R55" s="415"/>
      <c r="S55" s="414" t="s">
        <v>1296</v>
      </c>
      <c r="T55" s="415"/>
      <c r="U55" s="414" t="s">
        <v>1296</v>
      </c>
      <c r="V55" s="415"/>
      <c r="W55" s="414" t="s">
        <v>1296</v>
      </c>
      <c r="X55" s="415"/>
      <c r="Y55" s="414" t="s">
        <v>1296</v>
      </c>
      <c r="Z55" s="415"/>
      <c r="AA55" s="416"/>
      <c r="AB55" s="417"/>
      <c r="AC55" s="417"/>
      <c r="AD55" s="418"/>
    </row>
    <row r="56" spans="1:30" s="419" customFormat="1" ht="14.4" x14ac:dyDescent="0.3">
      <c r="A56" s="743"/>
      <c r="B56" s="424" t="s">
        <v>1344</v>
      </c>
      <c r="C56" s="414"/>
      <c r="D56" s="415"/>
      <c r="E56" s="414"/>
      <c r="F56" s="415"/>
      <c r="G56" s="414"/>
      <c r="H56" s="415"/>
      <c r="I56" s="414"/>
      <c r="J56" s="415"/>
      <c r="K56" s="414"/>
      <c r="L56" s="415"/>
      <c r="M56" s="414"/>
      <c r="N56" s="415"/>
      <c r="O56" s="414"/>
      <c r="P56" s="415"/>
      <c r="Q56" s="414"/>
      <c r="R56" s="415"/>
      <c r="S56" s="414"/>
      <c r="T56" s="415"/>
      <c r="U56" s="414"/>
      <c r="V56" s="415"/>
      <c r="W56" s="414"/>
      <c r="X56" s="415"/>
      <c r="Y56" s="414" t="s">
        <v>1296</v>
      </c>
      <c r="Z56" s="415"/>
      <c r="AA56" s="416"/>
      <c r="AB56" s="417"/>
      <c r="AC56" s="417"/>
      <c r="AD56" s="418"/>
    </row>
    <row r="57" spans="1:30" s="419" customFormat="1" ht="14.4" x14ac:dyDescent="0.3">
      <c r="A57" s="743"/>
      <c r="B57" s="424" t="s">
        <v>1345</v>
      </c>
      <c r="C57" s="414" t="s">
        <v>1296</v>
      </c>
      <c r="D57" s="415"/>
      <c r="E57" s="414" t="s">
        <v>1296</v>
      </c>
      <c r="F57" s="415"/>
      <c r="G57" s="414" t="s">
        <v>1296</v>
      </c>
      <c r="H57" s="415"/>
      <c r="I57" s="414" t="s">
        <v>1296</v>
      </c>
      <c r="J57" s="415"/>
      <c r="K57" s="414" t="s">
        <v>1296</v>
      </c>
      <c r="L57" s="415"/>
      <c r="M57" s="414" t="s">
        <v>1296</v>
      </c>
      <c r="N57" s="415"/>
      <c r="O57" s="414" t="s">
        <v>1296</v>
      </c>
      <c r="P57" s="415"/>
      <c r="Q57" s="414" t="s">
        <v>1296</v>
      </c>
      <c r="R57" s="415"/>
      <c r="S57" s="414" t="s">
        <v>1296</v>
      </c>
      <c r="T57" s="415"/>
      <c r="U57" s="414" t="s">
        <v>1296</v>
      </c>
      <c r="V57" s="415"/>
      <c r="W57" s="414" t="s">
        <v>1296</v>
      </c>
      <c r="X57" s="415"/>
      <c r="Y57" s="414" t="s">
        <v>1296</v>
      </c>
      <c r="Z57" s="415"/>
      <c r="AA57" s="416"/>
      <c r="AB57" s="417"/>
      <c r="AC57" s="417"/>
      <c r="AD57" s="418"/>
    </row>
    <row r="58" spans="1:30" s="419" customFormat="1" ht="14.4" x14ac:dyDescent="0.3">
      <c r="A58" s="743"/>
      <c r="B58" s="424" t="s">
        <v>1346</v>
      </c>
      <c r="C58" s="414"/>
      <c r="D58" s="415"/>
      <c r="E58" s="414"/>
      <c r="F58" s="415"/>
      <c r="G58" s="414"/>
      <c r="H58" s="415"/>
      <c r="I58" s="414"/>
      <c r="J58" s="415"/>
      <c r="K58" s="414"/>
      <c r="L58" s="415"/>
      <c r="M58" s="414"/>
      <c r="N58" s="415"/>
      <c r="O58" s="414" t="s">
        <v>1296</v>
      </c>
      <c r="P58" s="415"/>
      <c r="Q58" s="414"/>
      <c r="R58" s="415"/>
      <c r="S58" s="414"/>
      <c r="T58" s="415"/>
      <c r="U58" s="414"/>
      <c r="V58" s="415"/>
      <c r="W58" s="414"/>
      <c r="X58" s="415"/>
      <c r="Y58" s="414"/>
      <c r="Z58" s="415"/>
      <c r="AA58" s="416"/>
      <c r="AB58" s="417"/>
      <c r="AC58" s="417"/>
      <c r="AD58" s="418"/>
    </row>
    <row r="59" spans="1:30" s="419" customFormat="1" ht="25.5" customHeight="1" x14ac:dyDescent="0.3">
      <c r="A59" s="743"/>
      <c r="B59" s="424" t="s">
        <v>1347</v>
      </c>
      <c r="C59" s="414"/>
      <c r="D59" s="415"/>
      <c r="E59" s="414" t="s">
        <v>1296</v>
      </c>
      <c r="F59" s="415"/>
      <c r="G59" s="414"/>
      <c r="H59" s="415"/>
      <c r="I59" s="414" t="s">
        <v>1296</v>
      </c>
      <c r="J59" s="415"/>
      <c r="K59" s="414"/>
      <c r="L59" s="415"/>
      <c r="M59" s="414" t="s">
        <v>1296</v>
      </c>
      <c r="N59" s="415"/>
      <c r="O59" s="414"/>
      <c r="P59" s="415"/>
      <c r="Q59" s="414" t="s">
        <v>1296</v>
      </c>
      <c r="R59" s="415"/>
      <c r="S59" s="414"/>
      <c r="T59" s="415"/>
      <c r="U59" s="414" t="s">
        <v>1296</v>
      </c>
      <c r="V59" s="415"/>
      <c r="W59" s="414"/>
      <c r="X59" s="415"/>
      <c r="Y59" s="414" t="s">
        <v>1296</v>
      </c>
      <c r="Z59" s="415"/>
      <c r="AA59" s="416"/>
      <c r="AB59" s="417"/>
      <c r="AC59" s="417"/>
      <c r="AD59" s="418"/>
    </row>
    <row r="60" spans="1:30" s="419" customFormat="1" ht="24" customHeight="1" x14ac:dyDescent="0.3">
      <c r="A60" s="744" t="s">
        <v>1348</v>
      </c>
      <c r="B60" s="425" t="s">
        <v>1349</v>
      </c>
      <c r="C60" s="414"/>
      <c r="D60" s="415"/>
      <c r="E60" s="414"/>
      <c r="F60" s="415"/>
      <c r="G60" s="414" t="s">
        <v>1296</v>
      </c>
      <c r="H60" s="415"/>
      <c r="I60" s="414"/>
      <c r="J60" s="415"/>
      <c r="K60" s="414"/>
      <c r="L60" s="415"/>
      <c r="M60" s="414" t="s">
        <v>1296</v>
      </c>
      <c r="N60" s="415"/>
      <c r="O60" s="414"/>
      <c r="P60" s="415"/>
      <c r="Q60" s="414"/>
      <c r="R60" s="415"/>
      <c r="S60" s="414" t="s">
        <v>1296</v>
      </c>
      <c r="T60" s="415"/>
      <c r="U60" s="414"/>
      <c r="V60" s="415"/>
      <c r="W60" s="414"/>
      <c r="X60" s="415"/>
      <c r="Y60" s="414" t="s">
        <v>1296</v>
      </c>
      <c r="Z60" s="415"/>
      <c r="AA60" s="416"/>
      <c r="AB60" s="417"/>
      <c r="AC60" s="417"/>
      <c r="AD60" s="418"/>
    </row>
    <row r="61" spans="1:30" s="419" customFormat="1" ht="24" customHeight="1" x14ac:dyDescent="0.3">
      <c r="A61" s="744"/>
      <c r="B61" s="425" t="s">
        <v>1350</v>
      </c>
      <c r="C61" s="414"/>
      <c r="D61" s="415"/>
      <c r="E61" s="414" t="s">
        <v>1296</v>
      </c>
      <c r="F61" s="415"/>
      <c r="G61" s="414"/>
      <c r="H61" s="415"/>
      <c r="I61" s="414"/>
      <c r="J61" s="415"/>
      <c r="K61" s="414" t="s">
        <v>1296</v>
      </c>
      <c r="L61" s="415"/>
      <c r="M61" s="414"/>
      <c r="N61" s="415"/>
      <c r="O61" s="414"/>
      <c r="P61" s="415"/>
      <c r="Q61" s="414" t="s">
        <v>1296</v>
      </c>
      <c r="R61" s="415"/>
      <c r="S61" s="414"/>
      <c r="T61" s="415"/>
      <c r="U61" s="414"/>
      <c r="V61" s="415"/>
      <c r="W61" s="414" t="s">
        <v>1296</v>
      </c>
      <c r="X61" s="415"/>
      <c r="Y61" s="414"/>
      <c r="Z61" s="415"/>
      <c r="AA61" s="416"/>
      <c r="AB61" s="417"/>
      <c r="AC61" s="417"/>
      <c r="AD61" s="418"/>
    </row>
    <row r="62" spans="1:30" s="419" customFormat="1" ht="35.25" customHeight="1" x14ac:dyDescent="0.3">
      <c r="A62" s="745" t="s">
        <v>1351</v>
      </c>
      <c r="B62" s="745"/>
      <c r="C62" s="426">
        <f t="shared" ref="C62:Z62" si="0">+COUNTIF(C14:C61,"*")</f>
        <v>10</v>
      </c>
      <c r="D62" s="426">
        <f t="shared" si="0"/>
        <v>0</v>
      </c>
      <c r="E62" s="426">
        <f t="shared" si="0"/>
        <v>14</v>
      </c>
      <c r="F62" s="426">
        <f t="shared" si="0"/>
        <v>0</v>
      </c>
      <c r="G62" s="426">
        <f t="shared" si="0"/>
        <v>17</v>
      </c>
      <c r="H62" s="426">
        <f t="shared" si="0"/>
        <v>0</v>
      </c>
      <c r="I62" s="426">
        <f t="shared" si="0"/>
        <v>13</v>
      </c>
      <c r="J62" s="426">
        <f t="shared" si="0"/>
        <v>0</v>
      </c>
      <c r="K62" s="426">
        <f t="shared" si="0"/>
        <v>13</v>
      </c>
      <c r="L62" s="426">
        <f t="shared" si="0"/>
        <v>0</v>
      </c>
      <c r="M62" s="426">
        <f t="shared" si="0"/>
        <v>15</v>
      </c>
      <c r="N62" s="426">
        <f t="shared" si="0"/>
        <v>0</v>
      </c>
      <c r="O62" s="426">
        <f t="shared" si="0"/>
        <v>13</v>
      </c>
      <c r="P62" s="426">
        <f t="shared" si="0"/>
        <v>0</v>
      </c>
      <c r="Q62" s="426">
        <f t="shared" si="0"/>
        <v>14</v>
      </c>
      <c r="R62" s="426">
        <f t="shared" si="0"/>
        <v>0</v>
      </c>
      <c r="S62" s="426">
        <f t="shared" si="0"/>
        <v>13</v>
      </c>
      <c r="T62" s="426">
        <f t="shared" si="0"/>
        <v>0</v>
      </c>
      <c r="U62" s="426">
        <f t="shared" si="0"/>
        <v>13</v>
      </c>
      <c r="V62" s="426">
        <f t="shared" si="0"/>
        <v>0</v>
      </c>
      <c r="W62" s="426">
        <f t="shared" si="0"/>
        <v>14</v>
      </c>
      <c r="X62" s="426">
        <f t="shared" si="0"/>
        <v>0</v>
      </c>
      <c r="Y62" s="426">
        <f t="shared" si="0"/>
        <v>15</v>
      </c>
      <c r="Z62" s="426">
        <f t="shared" si="0"/>
        <v>0</v>
      </c>
      <c r="AA62" s="427"/>
      <c r="AB62" s="417"/>
      <c r="AC62" s="417"/>
      <c r="AD62" s="418"/>
    </row>
    <row r="63" spans="1:30" s="419" customFormat="1" ht="21" customHeight="1" x14ac:dyDescent="0.3">
      <c r="A63" s="428"/>
      <c r="B63" s="428"/>
      <c r="C63" s="428"/>
      <c r="D63" s="428"/>
      <c r="E63" s="428"/>
      <c r="F63" s="428"/>
      <c r="G63" s="428"/>
      <c r="H63" s="428"/>
      <c r="I63" s="428"/>
      <c r="J63" s="428"/>
      <c r="K63" s="428"/>
      <c r="L63" s="428"/>
      <c r="M63" s="428"/>
      <c r="N63" s="428"/>
      <c r="O63" s="428"/>
      <c r="P63" s="428"/>
      <c r="Q63" s="428"/>
      <c r="R63" s="428"/>
      <c r="S63" s="428"/>
      <c r="T63" s="428"/>
      <c r="U63" s="428"/>
      <c r="V63" s="428"/>
      <c r="W63" s="428"/>
      <c r="X63" s="428"/>
      <c r="Y63" s="428"/>
      <c r="Z63" s="428"/>
      <c r="AA63" s="428"/>
      <c r="AB63" s="428"/>
      <c r="AC63" s="428"/>
      <c r="AD63" s="428"/>
    </row>
    <row r="64" spans="1:30" s="419" customFormat="1" ht="21" customHeight="1" x14ac:dyDescent="0.3">
      <c r="A64" s="428"/>
      <c r="B64" s="428"/>
      <c r="C64" s="732"/>
      <c r="D64" s="732"/>
      <c r="E64" s="732"/>
      <c r="F64" s="732"/>
      <c r="G64" s="732"/>
      <c r="H64" s="732"/>
      <c r="I64" s="732"/>
      <c r="J64" s="732"/>
      <c r="K64" s="732"/>
      <c r="L64" s="428"/>
      <c r="M64" s="428"/>
      <c r="N64" s="428"/>
      <c r="O64" s="428"/>
      <c r="P64" s="428"/>
      <c r="Q64" s="732"/>
      <c r="R64" s="732"/>
      <c r="S64" s="732"/>
      <c r="T64" s="732"/>
      <c r="U64" s="732"/>
      <c r="V64" s="732"/>
      <c r="W64" s="732"/>
      <c r="X64" s="732"/>
      <c r="Y64" s="732"/>
      <c r="Z64" s="428"/>
      <c r="AA64" s="428"/>
      <c r="AB64" s="428"/>
      <c r="AC64" s="428"/>
      <c r="AD64" s="428"/>
    </row>
    <row r="65" spans="1:30" s="419" customFormat="1" ht="21" customHeight="1" x14ac:dyDescent="0.3">
      <c r="A65" s="428"/>
      <c r="B65" s="428"/>
      <c r="C65" s="733"/>
      <c r="D65" s="733"/>
      <c r="E65" s="733"/>
      <c r="F65" s="733"/>
      <c r="G65" s="733"/>
      <c r="H65" s="733"/>
      <c r="I65" s="733"/>
      <c r="J65" s="733"/>
      <c r="K65" s="733"/>
      <c r="L65" s="428"/>
      <c r="M65" s="428"/>
      <c r="N65" s="428"/>
      <c r="O65" s="428"/>
      <c r="P65" s="428"/>
      <c r="Q65" s="733"/>
      <c r="R65" s="733"/>
      <c r="S65" s="733"/>
      <c r="T65" s="733"/>
      <c r="U65" s="733"/>
      <c r="V65" s="733"/>
      <c r="W65" s="733"/>
      <c r="X65" s="733"/>
      <c r="Y65" s="733"/>
      <c r="Z65" s="428"/>
      <c r="AA65" s="428"/>
      <c r="AB65" s="428"/>
      <c r="AC65" s="428"/>
      <c r="AD65" s="428"/>
    </row>
    <row r="66" spans="1:30" s="419" customFormat="1" ht="21" customHeight="1" x14ac:dyDescent="0.3">
      <c r="A66" s="428"/>
      <c r="B66" s="428"/>
      <c r="C66" s="734" t="s">
        <v>1352</v>
      </c>
      <c r="D66" s="734"/>
      <c r="E66" s="734"/>
      <c r="F66" s="734"/>
      <c r="G66" s="734"/>
      <c r="H66" s="734"/>
      <c r="I66" s="734"/>
      <c r="J66" s="734"/>
      <c r="K66" s="734"/>
      <c r="L66" s="429"/>
      <c r="M66" s="429"/>
      <c r="N66" s="429"/>
      <c r="O66" s="429"/>
      <c r="P66" s="429"/>
      <c r="Q66" s="734" t="s">
        <v>1353</v>
      </c>
      <c r="R66" s="734"/>
      <c r="S66" s="734"/>
      <c r="T66" s="734"/>
      <c r="U66" s="734"/>
      <c r="V66" s="734"/>
      <c r="W66" s="734"/>
      <c r="X66" s="734"/>
      <c r="Y66" s="734"/>
      <c r="Z66" s="428"/>
      <c r="AA66" s="428"/>
      <c r="AB66" s="428"/>
      <c r="AC66" s="428"/>
      <c r="AD66" s="428"/>
    </row>
    <row r="67" spans="1:30" s="419" customFormat="1" ht="21" customHeight="1" x14ac:dyDescent="0.3">
      <c r="A67" s="731" t="s">
        <v>1354</v>
      </c>
      <c r="B67" s="731"/>
      <c r="C67" s="731"/>
      <c r="D67" s="731"/>
      <c r="E67" s="731"/>
      <c r="F67" s="731"/>
      <c r="G67" s="731"/>
      <c r="H67" s="731"/>
      <c r="I67" s="731"/>
      <c r="J67" s="731"/>
      <c r="K67" s="731"/>
      <c r="L67" s="731"/>
      <c r="M67" s="731"/>
      <c r="N67" s="731"/>
      <c r="O67" s="731"/>
      <c r="P67" s="731"/>
      <c r="Q67" s="731"/>
      <c r="R67" s="731"/>
      <c r="S67" s="731"/>
      <c r="T67" s="731"/>
      <c r="U67" s="731"/>
      <c r="V67" s="731"/>
      <c r="W67" s="731"/>
      <c r="X67" s="731"/>
      <c r="Y67" s="731"/>
      <c r="Z67" s="731"/>
      <c r="AA67" s="731"/>
      <c r="AB67" s="731"/>
      <c r="AC67" s="731"/>
      <c r="AD67" s="731"/>
    </row>
    <row r="68" spans="1:30" ht="15" customHeight="1" x14ac:dyDescent="0.3">
      <c r="A68" s="735" t="s">
        <v>1355</v>
      </c>
      <c r="B68" s="735"/>
      <c r="C68" s="735"/>
      <c r="D68" s="735"/>
      <c r="E68" s="735"/>
      <c r="F68" s="735"/>
      <c r="G68" s="735"/>
      <c r="H68" s="735"/>
      <c r="I68" s="735"/>
      <c r="J68" s="735"/>
      <c r="K68" s="735"/>
      <c r="L68" s="735"/>
      <c r="M68" s="735"/>
      <c r="N68" s="735"/>
      <c r="O68" s="735"/>
      <c r="P68" s="735"/>
      <c r="Q68" s="735"/>
      <c r="R68" s="735"/>
      <c r="S68" s="735"/>
      <c r="T68" s="735"/>
      <c r="U68" s="735"/>
      <c r="V68" s="735"/>
      <c r="W68" s="735"/>
      <c r="X68" s="735"/>
      <c r="Y68" s="735"/>
      <c r="Z68" s="735"/>
      <c r="AA68" s="735"/>
      <c r="AB68" s="735"/>
      <c r="AC68" s="735"/>
      <c r="AD68" s="735"/>
    </row>
    <row r="69" spans="1:30" ht="8.25" customHeight="1" x14ac:dyDescent="0.3">
      <c r="A69" s="736"/>
      <c r="B69" s="737"/>
      <c r="C69" s="737"/>
      <c r="D69" s="737"/>
      <c r="E69" s="737"/>
      <c r="F69" s="737"/>
      <c r="G69" s="737"/>
      <c r="H69" s="737"/>
      <c r="I69" s="737"/>
      <c r="J69" s="737"/>
      <c r="K69" s="737"/>
      <c r="L69" s="737"/>
      <c r="M69" s="737"/>
      <c r="N69" s="737"/>
      <c r="O69" s="737"/>
      <c r="P69" s="737"/>
      <c r="Q69" s="737"/>
      <c r="R69" s="737"/>
      <c r="S69" s="737"/>
      <c r="T69" s="737"/>
      <c r="U69" s="737"/>
      <c r="V69" s="737"/>
      <c r="W69" s="737"/>
      <c r="X69" s="737"/>
      <c r="Y69" s="737"/>
      <c r="Z69" s="737"/>
      <c r="AA69" s="737"/>
      <c r="AB69" s="737"/>
      <c r="AC69" s="737"/>
      <c r="AD69" s="738"/>
    </row>
    <row r="70" spans="1:30" ht="24" customHeight="1" x14ac:dyDescent="0.3">
      <c r="A70" s="731" t="s">
        <v>1356</v>
      </c>
      <c r="B70" s="731"/>
      <c r="C70" s="730" t="s">
        <v>919</v>
      </c>
      <c r="D70" s="730"/>
      <c r="E70" s="438" t="s">
        <v>920</v>
      </c>
      <c r="F70" s="438"/>
      <c r="G70" s="730" t="s">
        <v>921</v>
      </c>
      <c r="H70" s="730"/>
      <c r="I70" s="730" t="s">
        <v>922</v>
      </c>
      <c r="J70" s="730"/>
      <c r="K70" s="730" t="s">
        <v>288</v>
      </c>
      <c r="L70" s="730"/>
      <c r="M70" s="730" t="s">
        <v>923</v>
      </c>
      <c r="N70" s="730"/>
      <c r="O70" s="730" t="s">
        <v>924</v>
      </c>
      <c r="P70" s="730"/>
      <c r="Q70" s="730" t="s">
        <v>925</v>
      </c>
      <c r="R70" s="730"/>
      <c r="S70" s="730" t="s">
        <v>926</v>
      </c>
      <c r="T70" s="730"/>
      <c r="U70" s="730" t="s">
        <v>289</v>
      </c>
      <c r="V70" s="730"/>
      <c r="W70" s="730" t="s">
        <v>927</v>
      </c>
      <c r="X70" s="730"/>
      <c r="Y70" s="730" t="s">
        <v>928</v>
      </c>
      <c r="Z70" s="730"/>
      <c r="AA70" s="439" t="s">
        <v>1357</v>
      </c>
      <c r="AB70" s="439"/>
      <c r="AC70" s="439"/>
      <c r="AD70" s="439"/>
    </row>
    <row r="71" spans="1:30" ht="23.1" customHeight="1" x14ac:dyDescent="0.3">
      <c r="A71" s="728" t="s">
        <v>1358</v>
      </c>
      <c r="B71" s="728"/>
      <c r="C71" s="431">
        <f>SUM(C62)</f>
        <v>10</v>
      </c>
      <c r="D71" s="431"/>
      <c r="E71" s="431">
        <f>E62</f>
        <v>14</v>
      </c>
      <c r="F71" s="431"/>
      <c r="G71" s="431">
        <f>G62</f>
        <v>17</v>
      </c>
      <c r="H71" s="431"/>
      <c r="I71" s="431">
        <f>I62</f>
        <v>13</v>
      </c>
      <c r="J71" s="431"/>
      <c r="K71" s="432">
        <f>K62</f>
        <v>13</v>
      </c>
      <c r="L71" s="432"/>
      <c r="M71" s="432">
        <f>M62</f>
        <v>15</v>
      </c>
      <c r="N71" s="432"/>
      <c r="O71" s="432">
        <f t="shared" ref="O71:Z71" si="1">O62</f>
        <v>13</v>
      </c>
      <c r="P71" s="432"/>
      <c r="Q71" s="432">
        <f t="shared" si="1"/>
        <v>14</v>
      </c>
      <c r="R71" s="432"/>
      <c r="S71" s="433">
        <f t="shared" si="1"/>
        <v>13</v>
      </c>
      <c r="T71" s="433"/>
      <c r="U71" s="433">
        <f t="shared" si="1"/>
        <v>13</v>
      </c>
      <c r="V71" s="433"/>
      <c r="W71" s="433">
        <f t="shared" si="1"/>
        <v>14</v>
      </c>
      <c r="X71" s="433">
        <f t="shared" si="1"/>
        <v>0</v>
      </c>
      <c r="Y71" s="433">
        <f t="shared" si="1"/>
        <v>15</v>
      </c>
      <c r="Z71" s="433">
        <f t="shared" si="1"/>
        <v>0</v>
      </c>
      <c r="AA71" s="729">
        <f>C71+E71+G71+I71+K71+M71+O71+Q71+S71+U71+W71+Y71</f>
        <v>164</v>
      </c>
      <c r="AB71" s="729">
        <f>D71+F71+H71+J71+L71+N71+P71+R71+T71+V71+X71+Z71</f>
        <v>0</v>
      </c>
      <c r="AC71" s="729"/>
      <c r="AD71" s="434">
        <f>AB71/AA71</f>
        <v>0</v>
      </c>
    </row>
    <row r="72" spans="1:30" ht="18" customHeight="1" x14ac:dyDescent="0.3">
      <c r="A72" s="728" t="s">
        <v>1359</v>
      </c>
      <c r="B72" s="728"/>
      <c r="C72" s="727">
        <f>D71/C71</f>
        <v>0</v>
      </c>
      <c r="D72" s="727"/>
      <c r="E72" s="727">
        <f>F71/E71</f>
        <v>0</v>
      </c>
      <c r="F72" s="727"/>
      <c r="G72" s="727">
        <f>H71/G71</f>
        <v>0</v>
      </c>
      <c r="H72" s="727"/>
      <c r="I72" s="727">
        <f>J71/I71</f>
        <v>0</v>
      </c>
      <c r="J72" s="727"/>
      <c r="K72" s="724">
        <f>L71/K71</f>
        <v>0</v>
      </c>
      <c r="L72" s="724"/>
      <c r="M72" s="724">
        <f>N71/M71</f>
        <v>0</v>
      </c>
      <c r="N72" s="724"/>
      <c r="O72" s="724">
        <f>P71/O71</f>
        <v>0</v>
      </c>
      <c r="P72" s="724"/>
      <c r="Q72" s="725">
        <f>R71/Q71</f>
        <v>0</v>
      </c>
      <c r="R72" s="726"/>
      <c r="S72" s="727">
        <f>T71/S71</f>
        <v>0</v>
      </c>
      <c r="T72" s="727"/>
      <c r="U72" s="727">
        <f>V71/U71</f>
        <v>0</v>
      </c>
      <c r="V72" s="727"/>
      <c r="W72" s="727">
        <f>X71/W71</f>
        <v>0</v>
      </c>
      <c r="X72" s="727"/>
      <c r="Y72" s="727">
        <f>Z71/Y71</f>
        <v>0</v>
      </c>
      <c r="Z72" s="727"/>
      <c r="AA72" s="729"/>
      <c r="AB72" s="729"/>
      <c r="AC72" s="729"/>
      <c r="AD72" s="434"/>
    </row>
    <row r="73" spans="1:30" ht="23.25" customHeight="1" x14ac:dyDescent="0.3">
      <c r="A73" s="723" t="s">
        <v>1360</v>
      </c>
      <c r="B73" s="723"/>
      <c r="C73" s="717">
        <v>0.9</v>
      </c>
      <c r="D73" s="717"/>
      <c r="E73" s="717">
        <v>0.9</v>
      </c>
      <c r="F73" s="717"/>
      <c r="G73" s="717">
        <v>0.9</v>
      </c>
      <c r="H73" s="717"/>
      <c r="I73" s="722">
        <v>0.9</v>
      </c>
      <c r="J73" s="722"/>
      <c r="K73" s="722">
        <v>0.9</v>
      </c>
      <c r="L73" s="722"/>
      <c r="M73" s="722">
        <v>0.9</v>
      </c>
      <c r="N73" s="722"/>
      <c r="O73" s="717">
        <v>0.9</v>
      </c>
      <c r="P73" s="717"/>
      <c r="Q73" s="717">
        <v>0.9</v>
      </c>
      <c r="R73" s="717"/>
      <c r="S73" s="717">
        <v>0.9</v>
      </c>
      <c r="T73" s="717"/>
      <c r="U73" s="717">
        <v>0.9</v>
      </c>
      <c r="V73" s="717"/>
      <c r="W73" s="717">
        <v>0.9</v>
      </c>
      <c r="X73" s="717"/>
      <c r="Y73" s="717">
        <v>0.9</v>
      </c>
      <c r="Z73" s="717"/>
      <c r="AA73" s="435" t="s">
        <v>1361</v>
      </c>
      <c r="AB73" s="718" t="s">
        <v>1362</v>
      </c>
      <c r="AC73" s="718"/>
      <c r="AD73" s="436">
        <v>0.9</v>
      </c>
    </row>
    <row r="74" spans="1:30" x14ac:dyDescent="0.3">
      <c r="A74" s="719"/>
      <c r="B74" s="720"/>
      <c r="C74" s="720"/>
      <c r="D74" s="720"/>
      <c r="E74" s="720"/>
      <c r="F74" s="720"/>
      <c r="G74" s="720"/>
      <c r="H74" s="720"/>
      <c r="I74" s="720"/>
      <c r="J74" s="720"/>
      <c r="K74" s="720"/>
      <c r="L74" s="720"/>
      <c r="M74" s="720"/>
      <c r="N74" s="720"/>
      <c r="O74" s="720"/>
      <c r="P74" s="720"/>
      <c r="Q74" s="720"/>
      <c r="R74" s="720"/>
      <c r="S74" s="720"/>
      <c r="T74" s="720"/>
      <c r="U74" s="720"/>
      <c r="V74" s="720"/>
      <c r="W74" s="720"/>
      <c r="X74" s="720"/>
      <c r="Y74" s="720"/>
      <c r="Z74" s="720"/>
      <c r="AA74" s="720"/>
      <c r="AB74" s="720"/>
      <c r="AC74" s="720"/>
      <c r="AD74" s="720"/>
    </row>
    <row r="75" spans="1:30" x14ac:dyDescent="0.3">
      <c r="A75" s="720"/>
      <c r="B75" s="720"/>
      <c r="C75" s="720"/>
      <c r="D75" s="720"/>
      <c r="E75" s="720"/>
      <c r="F75" s="720"/>
      <c r="G75" s="720"/>
      <c r="H75" s="720"/>
      <c r="I75" s="720"/>
      <c r="J75" s="720"/>
      <c r="K75" s="720"/>
      <c r="L75" s="720"/>
      <c r="M75" s="720"/>
      <c r="N75" s="720"/>
      <c r="O75" s="720"/>
      <c r="P75" s="720"/>
      <c r="Q75" s="720"/>
      <c r="R75" s="720"/>
      <c r="S75" s="720"/>
      <c r="T75" s="720"/>
      <c r="U75" s="720"/>
      <c r="V75" s="720"/>
      <c r="W75" s="720"/>
      <c r="X75" s="720"/>
      <c r="Y75" s="720"/>
      <c r="Z75" s="720"/>
      <c r="AA75" s="720"/>
      <c r="AB75" s="720"/>
      <c r="AC75" s="720"/>
      <c r="AD75" s="720"/>
    </row>
    <row r="76" spans="1:30" x14ac:dyDescent="0.3">
      <c r="A76" s="720"/>
      <c r="B76" s="720"/>
      <c r="C76" s="720"/>
      <c r="D76" s="720"/>
      <c r="E76" s="720"/>
      <c r="F76" s="720"/>
      <c r="G76" s="720"/>
      <c r="H76" s="720"/>
      <c r="I76" s="720"/>
      <c r="J76" s="720"/>
      <c r="K76" s="720"/>
      <c r="L76" s="720"/>
      <c r="M76" s="720"/>
      <c r="N76" s="720"/>
      <c r="O76" s="720"/>
      <c r="P76" s="720"/>
      <c r="Q76" s="720"/>
      <c r="R76" s="720"/>
      <c r="S76" s="720"/>
      <c r="T76" s="720"/>
      <c r="U76" s="720"/>
      <c r="V76" s="720"/>
      <c r="W76" s="720"/>
      <c r="X76" s="720"/>
      <c r="Y76" s="720"/>
      <c r="Z76" s="720"/>
      <c r="AA76" s="720"/>
      <c r="AB76" s="720"/>
      <c r="AC76" s="720"/>
      <c r="AD76" s="720"/>
    </row>
    <row r="77" spans="1:30" x14ac:dyDescent="0.3">
      <c r="A77" s="720"/>
      <c r="B77" s="720"/>
      <c r="C77" s="720"/>
      <c r="D77" s="720"/>
      <c r="E77" s="720"/>
      <c r="F77" s="720"/>
      <c r="G77" s="720"/>
      <c r="H77" s="720"/>
      <c r="I77" s="720"/>
      <c r="J77" s="720"/>
      <c r="K77" s="720"/>
      <c r="L77" s="720"/>
      <c r="M77" s="720"/>
      <c r="N77" s="720"/>
      <c r="O77" s="720"/>
      <c r="P77" s="720"/>
      <c r="Q77" s="720"/>
      <c r="R77" s="720"/>
      <c r="S77" s="720"/>
      <c r="T77" s="720"/>
      <c r="U77" s="720"/>
      <c r="V77" s="720"/>
      <c r="W77" s="720"/>
      <c r="X77" s="720"/>
      <c r="Y77" s="720"/>
      <c r="Z77" s="720"/>
      <c r="AA77" s="720"/>
      <c r="AB77" s="720"/>
      <c r="AC77" s="720"/>
      <c r="AD77" s="720"/>
    </row>
    <row r="78" spans="1:30" x14ac:dyDescent="0.3">
      <c r="A78" s="720"/>
      <c r="B78" s="720"/>
      <c r="C78" s="720"/>
      <c r="D78" s="720"/>
      <c r="E78" s="720"/>
      <c r="F78" s="720"/>
      <c r="G78" s="720"/>
      <c r="H78" s="720"/>
      <c r="I78" s="720"/>
      <c r="J78" s="720"/>
      <c r="K78" s="720"/>
      <c r="L78" s="720"/>
      <c r="M78" s="720"/>
      <c r="N78" s="720"/>
      <c r="O78" s="720"/>
      <c r="P78" s="720"/>
      <c r="Q78" s="720"/>
      <c r="R78" s="720"/>
      <c r="S78" s="720"/>
      <c r="T78" s="720"/>
      <c r="U78" s="720"/>
      <c r="V78" s="720"/>
      <c r="W78" s="720"/>
      <c r="X78" s="720"/>
      <c r="Y78" s="720"/>
      <c r="Z78" s="720"/>
      <c r="AA78" s="720"/>
      <c r="AB78" s="720"/>
      <c r="AC78" s="720"/>
      <c r="AD78" s="720"/>
    </row>
    <row r="79" spans="1:30" x14ac:dyDescent="0.3">
      <c r="A79" s="720"/>
      <c r="B79" s="720"/>
      <c r="C79" s="720"/>
      <c r="D79" s="720"/>
      <c r="E79" s="720"/>
      <c r="F79" s="720"/>
      <c r="G79" s="720"/>
      <c r="H79" s="720"/>
      <c r="I79" s="720"/>
      <c r="J79" s="720"/>
      <c r="K79" s="720"/>
      <c r="L79" s="720"/>
      <c r="M79" s="720"/>
      <c r="N79" s="720"/>
      <c r="O79" s="720"/>
      <c r="P79" s="720"/>
      <c r="Q79" s="720"/>
      <c r="R79" s="720"/>
      <c r="S79" s="720"/>
      <c r="T79" s="720"/>
      <c r="U79" s="720"/>
      <c r="V79" s="720"/>
      <c r="W79" s="720"/>
      <c r="X79" s="720"/>
      <c r="Y79" s="720"/>
      <c r="Z79" s="720"/>
      <c r="AA79" s="720"/>
      <c r="AB79" s="720"/>
      <c r="AC79" s="720"/>
      <c r="AD79" s="720"/>
    </row>
    <row r="80" spans="1:30" x14ac:dyDescent="0.3">
      <c r="A80" s="720"/>
      <c r="B80" s="720"/>
      <c r="C80" s="720"/>
      <c r="D80" s="720"/>
      <c r="E80" s="720"/>
      <c r="F80" s="720"/>
      <c r="G80" s="720"/>
      <c r="H80" s="720"/>
      <c r="I80" s="720"/>
      <c r="J80" s="720"/>
      <c r="K80" s="720"/>
      <c r="L80" s="720"/>
      <c r="M80" s="720"/>
      <c r="N80" s="720"/>
      <c r="O80" s="720"/>
      <c r="P80" s="720"/>
      <c r="Q80" s="720"/>
      <c r="R80" s="720"/>
      <c r="S80" s="720"/>
      <c r="T80" s="720"/>
      <c r="U80" s="720"/>
      <c r="V80" s="720"/>
      <c r="W80" s="720"/>
      <c r="X80" s="720"/>
      <c r="Y80" s="720"/>
      <c r="Z80" s="720"/>
      <c r="AA80" s="720"/>
      <c r="AB80" s="720"/>
      <c r="AC80" s="720"/>
      <c r="AD80" s="720"/>
    </row>
    <row r="81" spans="1:30" x14ac:dyDescent="0.3">
      <c r="A81" s="720"/>
      <c r="B81" s="720"/>
      <c r="C81" s="720"/>
      <c r="D81" s="720"/>
      <c r="E81" s="720"/>
      <c r="F81" s="720"/>
      <c r="G81" s="720"/>
      <c r="H81" s="720"/>
      <c r="I81" s="720"/>
      <c r="J81" s="720"/>
      <c r="K81" s="720"/>
      <c r="L81" s="720"/>
      <c r="M81" s="720"/>
      <c r="N81" s="720"/>
      <c r="O81" s="720"/>
      <c r="P81" s="720"/>
      <c r="Q81" s="720"/>
      <c r="R81" s="720"/>
      <c r="S81" s="720"/>
      <c r="T81" s="720"/>
      <c r="U81" s="720"/>
      <c r="V81" s="720"/>
      <c r="W81" s="720"/>
      <c r="X81" s="720"/>
      <c r="Y81" s="720"/>
      <c r="Z81" s="720"/>
      <c r="AA81" s="720"/>
      <c r="AB81" s="720"/>
      <c r="AC81" s="720"/>
      <c r="AD81" s="720"/>
    </row>
    <row r="82" spans="1:30" x14ac:dyDescent="0.3">
      <c r="A82" s="720"/>
      <c r="B82" s="720"/>
      <c r="C82" s="720"/>
      <c r="D82" s="720"/>
      <c r="E82" s="720"/>
      <c r="F82" s="720"/>
      <c r="G82" s="720"/>
      <c r="H82" s="720"/>
      <c r="I82" s="720"/>
      <c r="J82" s="720"/>
      <c r="K82" s="720"/>
      <c r="L82" s="720"/>
      <c r="M82" s="720"/>
      <c r="N82" s="720"/>
      <c r="O82" s="720"/>
      <c r="P82" s="720"/>
      <c r="Q82" s="720"/>
      <c r="R82" s="720"/>
      <c r="S82" s="720"/>
      <c r="T82" s="720"/>
      <c r="U82" s="720"/>
      <c r="V82" s="720"/>
      <c r="W82" s="720"/>
      <c r="X82" s="720"/>
      <c r="Y82" s="720"/>
      <c r="Z82" s="720"/>
      <c r="AA82" s="720"/>
      <c r="AB82" s="720"/>
      <c r="AC82" s="720"/>
      <c r="AD82" s="720"/>
    </row>
    <row r="83" spans="1:30" x14ac:dyDescent="0.3">
      <c r="A83" s="720"/>
      <c r="B83" s="720"/>
      <c r="C83" s="720"/>
      <c r="D83" s="720"/>
      <c r="E83" s="720"/>
      <c r="F83" s="720"/>
      <c r="G83" s="720"/>
      <c r="H83" s="720"/>
      <c r="I83" s="720"/>
      <c r="J83" s="720"/>
      <c r="K83" s="720"/>
      <c r="L83" s="720"/>
      <c r="M83" s="720"/>
      <c r="N83" s="720"/>
      <c r="O83" s="720"/>
      <c r="P83" s="720"/>
      <c r="Q83" s="720"/>
      <c r="R83" s="720"/>
      <c r="S83" s="720"/>
      <c r="T83" s="720"/>
      <c r="U83" s="720"/>
      <c r="V83" s="720"/>
      <c r="W83" s="720"/>
      <c r="X83" s="720"/>
      <c r="Y83" s="720"/>
      <c r="Z83" s="720"/>
      <c r="AA83" s="720"/>
      <c r="AB83" s="720"/>
      <c r="AC83" s="720"/>
      <c r="AD83" s="720"/>
    </row>
    <row r="84" spans="1:30" x14ac:dyDescent="0.3">
      <c r="A84" s="720"/>
      <c r="B84" s="720"/>
      <c r="C84" s="720"/>
      <c r="D84" s="720"/>
      <c r="E84" s="720"/>
      <c r="F84" s="720"/>
      <c r="G84" s="720"/>
      <c r="H84" s="720"/>
      <c r="I84" s="720"/>
      <c r="J84" s="720"/>
      <c r="K84" s="720"/>
      <c r="L84" s="720"/>
      <c r="M84" s="720"/>
      <c r="N84" s="720"/>
      <c r="O84" s="720"/>
      <c r="P84" s="720"/>
      <c r="Q84" s="720"/>
      <c r="R84" s="720"/>
      <c r="S84" s="720"/>
      <c r="T84" s="720"/>
      <c r="U84" s="720"/>
      <c r="V84" s="720"/>
      <c r="W84" s="720"/>
      <c r="X84" s="720"/>
      <c r="Y84" s="720"/>
      <c r="Z84" s="720"/>
      <c r="AA84" s="720"/>
      <c r="AB84" s="720"/>
      <c r="AC84" s="720"/>
      <c r="AD84" s="720"/>
    </row>
    <row r="85" spans="1:30" x14ac:dyDescent="0.3">
      <c r="A85" s="720"/>
      <c r="B85" s="720"/>
      <c r="C85" s="720"/>
      <c r="D85" s="720"/>
      <c r="E85" s="720"/>
      <c r="F85" s="720"/>
      <c r="G85" s="720"/>
      <c r="H85" s="720"/>
      <c r="I85" s="720"/>
      <c r="J85" s="720"/>
      <c r="K85" s="720"/>
      <c r="L85" s="720"/>
      <c r="M85" s="720"/>
      <c r="N85" s="720"/>
      <c r="O85" s="720"/>
      <c r="P85" s="720"/>
      <c r="Q85" s="720"/>
      <c r="R85" s="720"/>
      <c r="S85" s="720"/>
      <c r="T85" s="720"/>
      <c r="U85" s="720"/>
      <c r="V85" s="720"/>
      <c r="W85" s="720"/>
      <c r="X85" s="720"/>
      <c r="Y85" s="720"/>
      <c r="Z85" s="720"/>
      <c r="AA85" s="720"/>
      <c r="AB85" s="720"/>
      <c r="AC85" s="720"/>
      <c r="AD85" s="720"/>
    </row>
    <row r="86" spans="1:30" x14ac:dyDescent="0.3">
      <c r="A86" s="720"/>
      <c r="B86" s="720"/>
      <c r="C86" s="720"/>
      <c r="D86" s="720"/>
      <c r="E86" s="720"/>
      <c r="F86" s="720"/>
      <c r="G86" s="720"/>
      <c r="H86" s="720"/>
      <c r="I86" s="720"/>
      <c r="J86" s="720"/>
      <c r="K86" s="720"/>
      <c r="L86" s="720"/>
      <c r="M86" s="720"/>
      <c r="N86" s="720"/>
      <c r="O86" s="720"/>
      <c r="P86" s="720"/>
      <c r="Q86" s="720"/>
      <c r="R86" s="720"/>
      <c r="S86" s="720"/>
      <c r="T86" s="720"/>
      <c r="U86" s="720"/>
      <c r="V86" s="720"/>
      <c r="W86" s="720"/>
      <c r="X86" s="720"/>
      <c r="Y86" s="720"/>
      <c r="Z86" s="720"/>
      <c r="AA86" s="720"/>
      <c r="AB86" s="720"/>
      <c r="AC86" s="720"/>
      <c r="AD86" s="720"/>
    </row>
    <row r="87" spans="1:30" x14ac:dyDescent="0.3">
      <c r="A87" s="720"/>
      <c r="B87" s="720"/>
      <c r="C87" s="720"/>
      <c r="D87" s="720"/>
      <c r="E87" s="720"/>
      <c r="F87" s="720"/>
      <c r="G87" s="720"/>
      <c r="H87" s="720"/>
      <c r="I87" s="720"/>
      <c r="J87" s="720"/>
      <c r="K87" s="720"/>
      <c r="L87" s="720"/>
      <c r="M87" s="720"/>
      <c r="N87" s="720"/>
      <c r="O87" s="720"/>
      <c r="P87" s="720"/>
      <c r="Q87" s="720"/>
      <c r="R87" s="720"/>
      <c r="S87" s="720"/>
      <c r="T87" s="720"/>
      <c r="U87" s="720"/>
      <c r="V87" s="720"/>
      <c r="W87" s="720"/>
      <c r="X87" s="720"/>
      <c r="Y87" s="720"/>
      <c r="Z87" s="720"/>
      <c r="AA87" s="720"/>
      <c r="AB87" s="720"/>
      <c r="AC87" s="720"/>
      <c r="AD87" s="720"/>
    </row>
    <row r="88" spans="1:30" x14ac:dyDescent="0.3">
      <c r="A88" s="720"/>
      <c r="B88" s="720"/>
      <c r="C88" s="720"/>
      <c r="D88" s="720"/>
      <c r="E88" s="720"/>
      <c r="F88" s="720"/>
      <c r="G88" s="720"/>
      <c r="H88" s="720"/>
      <c r="I88" s="720"/>
      <c r="J88" s="720"/>
      <c r="K88" s="720"/>
      <c r="L88" s="720"/>
      <c r="M88" s="720"/>
      <c r="N88" s="720"/>
      <c r="O88" s="720"/>
      <c r="P88" s="720"/>
      <c r="Q88" s="720"/>
      <c r="R88" s="720"/>
      <c r="S88" s="720"/>
      <c r="T88" s="720"/>
      <c r="U88" s="720"/>
      <c r="V88" s="720"/>
      <c r="W88" s="720"/>
      <c r="X88" s="720"/>
      <c r="Y88" s="720"/>
      <c r="Z88" s="720"/>
      <c r="AA88" s="720"/>
      <c r="AB88" s="720"/>
      <c r="AC88" s="720"/>
      <c r="AD88" s="720"/>
    </row>
    <row r="89" spans="1:30" x14ac:dyDescent="0.3">
      <c r="A89" s="720"/>
      <c r="B89" s="720"/>
      <c r="C89" s="720"/>
      <c r="D89" s="720"/>
      <c r="E89" s="720"/>
      <c r="F89" s="720"/>
      <c r="G89" s="720"/>
      <c r="H89" s="720"/>
      <c r="I89" s="720"/>
      <c r="J89" s="720"/>
      <c r="K89" s="720"/>
      <c r="L89" s="720"/>
      <c r="M89" s="720"/>
      <c r="N89" s="720"/>
      <c r="O89" s="720"/>
      <c r="P89" s="720"/>
      <c r="Q89" s="720"/>
      <c r="R89" s="720"/>
      <c r="S89" s="720"/>
      <c r="T89" s="720"/>
      <c r="U89" s="720"/>
      <c r="V89" s="720"/>
      <c r="W89" s="720"/>
      <c r="X89" s="720"/>
      <c r="Y89" s="720"/>
      <c r="Z89" s="720"/>
      <c r="AA89" s="720"/>
      <c r="AB89" s="720"/>
      <c r="AC89" s="720"/>
      <c r="AD89" s="720"/>
    </row>
    <row r="90" spans="1:30" x14ac:dyDescent="0.3">
      <c r="A90" s="720"/>
      <c r="B90" s="720"/>
      <c r="C90" s="720"/>
      <c r="D90" s="720"/>
      <c r="E90" s="720"/>
      <c r="F90" s="720"/>
      <c r="G90" s="720"/>
      <c r="H90" s="720"/>
      <c r="I90" s="720"/>
      <c r="J90" s="720"/>
      <c r="K90" s="720"/>
      <c r="L90" s="720"/>
      <c r="M90" s="720"/>
      <c r="N90" s="720"/>
      <c r="O90" s="720"/>
      <c r="P90" s="720"/>
      <c r="Q90" s="720"/>
      <c r="R90" s="720"/>
      <c r="S90" s="720"/>
      <c r="T90" s="720"/>
      <c r="U90" s="720"/>
      <c r="V90" s="720"/>
      <c r="W90" s="720"/>
      <c r="X90" s="720"/>
      <c r="Y90" s="720"/>
      <c r="Z90" s="720"/>
      <c r="AA90" s="720"/>
      <c r="AB90" s="720"/>
      <c r="AC90" s="720"/>
      <c r="AD90" s="720"/>
    </row>
    <row r="91" spans="1:30" ht="33" customHeight="1" x14ac:dyDescent="0.3">
      <c r="A91" s="720"/>
      <c r="B91" s="720"/>
      <c r="C91" s="720"/>
      <c r="D91" s="720"/>
      <c r="E91" s="720"/>
      <c r="F91" s="720"/>
      <c r="G91" s="720"/>
      <c r="H91" s="720"/>
      <c r="I91" s="720"/>
      <c r="J91" s="720"/>
      <c r="K91" s="720"/>
      <c r="L91" s="720"/>
      <c r="M91" s="720"/>
      <c r="N91" s="720"/>
      <c r="O91" s="720"/>
      <c r="P91" s="720"/>
      <c r="Q91" s="720"/>
      <c r="R91" s="720"/>
      <c r="S91" s="720"/>
      <c r="T91" s="720"/>
      <c r="U91" s="720"/>
      <c r="V91" s="720"/>
      <c r="W91" s="720"/>
      <c r="X91" s="720"/>
      <c r="Y91" s="720"/>
      <c r="Z91" s="720"/>
      <c r="AA91" s="720"/>
      <c r="AB91" s="720"/>
      <c r="AC91" s="720"/>
      <c r="AD91" s="720"/>
    </row>
    <row r="92" spans="1:30" ht="26.25" customHeight="1" x14ac:dyDescent="0.3">
      <c r="B92" s="721"/>
      <c r="C92" s="721"/>
      <c r="D92" s="721"/>
      <c r="E92" s="721"/>
      <c r="F92" s="721"/>
      <c r="G92" s="721"/>
      <c r="H92" s="721"/>
      <c r="I92" s="721"/>
      <c r="AD92" s="437"/>
    </row>
  </sheetData>
  <mergeCells count="92">
    <mergeCell ref="A8:X8"/>
    <mergeCell ref="Y8:AD8"/>
    <mergeCell ref="A1:B2"/>
    <mergeCell ref="C1:G1"/>
    <mergeCell ref="H1:AA1"/>
    <mergeCell ref="AB1:AC1"/>
    <mergeCell ref="C2:G2"/>
    <mergeCell ref="H2:AA2"/>
    <mergeCell ref="AB2:AC2"/>
    <mergeCell ref="A3:AD3"/>
    <mergeCell ref="A4:AD4"/>
    <mergeCell ref="A5:AD5"/>
    <mergeCell ref="A7:X7"/>
    <mergeCell ref="Y7:AD7"/>
    <mergeCell ref="A10:B10"/>
    <mergeCell ref="C10:AD10"/>
    <mergeCell ref="A11:A13"/>
    <mergeCell ref="B11:B13"/>
    <mergeCell ref="C11:Z11"/>
    <mergeCell ref="AA11:AA13"/>
    <mergeCell ref="AB11:AC11"/>
    <mergeCell ref="AD11:AD13"/>
    <mergeCell ref="C12:D12"/>
    <mergeCell ref="E12:F12"/>
    <mergeCell ref="AC12:AC13"/>
    <mergeCell ref="G12:H12"/>
    <mergeCell ref="I12:J12"/>
    <mergeCell ref="K12:L12"/>
    <mergeCell ref="M12:N12"/>
    <mergeCell ref="O12:P12"/>
    <mergeCell ref="Q12:R12"/>
    <mergeCell ref="S12:T12"/>
    <mergeCell ref="U12:V12"/>
    <mergeCell ref="W12:X12"/>
    <mergeCell ref="Y12:Z12"/>
    <mergeCell ref="AB12:AB13"/>
    <mergeCell ref="A69:AD69"/>
    <mergeCell ref="A14:A28"/>
    <mergeCell ref="A29:A48"/>
    <mergeCell ref="A49:A59"/>
    <mergeCell ref="A60:A61"/>
    <mergeCell ref="A62:B62"/>
    <mergeCell ref="C64:K65"/>
    <mergeCell ref="Q64:Y65"/>
    <mergeCell ref="C66:K66"/>
    <mergeCell ref="Q66:Y66"/>
    <mergeCell ref="A67:AD67"/>
    <mergeCell ref="A68:AD68"/>
    <mergeCell ref="Y70:Z70"/>
    <mergeCell ref="A70:B70"/>
    <mergeCell ref="C70:D70"/>
    <mergeCell ref="G70:H70"/>
    <mergeCell ref="I70:J70"/>
    <mergeCell ref="K70:L70"/>
    <mergeCell ref="M70:N70"/>
    <mergeCell ref="O70:P70"/>
    <mergeCell ref="Q70:R70"/>
    <mergeCell ref="S70:T70"/>
    <mergeCell ref="U70:V70"/>
    <mergeCell ref="W70:X70"/>
    <mergeCell ref="Y72:Z72"/>
    <mergeCell ref="A71:B71"/>
    <mergeCell ref="AA71:AA72"/>
    <mergeCell ref="AB71:AC72"/>
    <mergeCell ref="A72:B72"/>
    <mergeCell ref="C72:D72"/>
    <mergeCell ref="E72:F72"/>
    <mergeCell ref="G72:H72"/>
    <mergeCell ref="I72:J72"/>
    <mergeCell ref="K72:L72"/>
    <mergeCell ref="M72:N72"/>
    <mergeCell ref="O72:P72"/>
    <mergeCell ref="Q72:R72"/>
    <mergeCell ref="S72:T72"/>
    <mergeCell ref="U72:V72"/>
    <mergeCell ref="W72:X72"/>
    <mergeCell ref="Y73:Z73"/>
    <mergeCell ref="AB73:AC73"/>
    <mergeCell ref="A74:AD91"/>
    <mergeCell ref="B92:I92"/>
    <mergeCell ref="M73:N73"/>
    <mergeCell ref="O73:P73"/>
    <mergeCell ref="Q73:R73"/>
    <mergeCell ref="S73:T73"/>
    <mergeCell ref="U73:V73"/>
    <mergeCell ref="W73:X73"/>
    <mergeCell ref="A73:B73"/>
    <mergeCell ref="C73:D73"/>
    <mergeCell ref="E73:F73"/>
    <mergeCell ref="G73:H73"/>
    <mergeCell ref="I73:J73"/>
    <mergeCell ref="K73:L73"/>
  </mergeCells>
  <conditionalFormatting sqref="C62:Z62 C71:Z71 C72:C73 E72:E73 G72:G73 I72:I73 K72:K73 M72:M73 O72:O73 Q72:Q73 S72:S73 U72:U73 W72:W73 Y72:Y73">
    <cfRule type="cellIs" dxfId="7" priority="1" stopIfTrue="1" operator="equal">
      <formula>0</formula>
    </cfRule>
    <cfRule type="cellIs" dxfId="6" priority="2" operator="equal">
      <formula>0</formula>
    </cfRule>
    <cfRule type="cellIs" dxfId="5" priority="3" operator="between">
      <formula>1</formula>
      <formula>9</formula>
    </cfRule>
    <cfRule type="cellIs" dxfId="4" priority="4" stopIfTrue="1" operator="equal">
      <formula>0</formula>
    </cfRule>
    <cfRule type="cellIs" dxfId="3" priority="5" stopIfTrue="1" operator="equal">
      <formula>0</formula>
    </cfRule>
    <cfRule type="cellIs" dxfId="2" priority="6" stopIfTrue="1" operator="equal">
      <formula>0</formula>
    </cfRule>
    <cfRule type="cellIs" dxfId="1" priority="7" stopIfTrue="1" operator="equal">
      <formula>0</formula>
    </cfRule>
    <cfRule type="cellIs" dxfId="0" priority="8" stopIfTrue="1" operator="equal">
      <formula>1</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8CC3-E14F-4A45-9181-1D06AAE0BBD1}">
  <sheetPr>
    <tabColor theme="4" tint="0.79998168889431442"/>
  </sheetPr>
  <dimension ref="A1:J1"/>
  <sheetViews>
    <sheetView showGridLines="0" workbookViewId="0">
      <selection activeCell="I10" sqref="I10"/>
    </sheetView>
  </sheetViews>
  <sheetFormatPr baseColWidth="10" defaultRowHeight="14.4" x14ac:dyDescent="0.3"/>
  <sheetData>
    <row r="1" spans="1:10" ht="133.19999999999999" customHeight="1" x14ac:dyDescent="0.3">
      <c r="A1" s="768" t="s">
        <v>748</v>
      </c>
      <c r="B1" s="768"/>
      <c r="C1" s="768"/>
      <c r="D1" s="768"/>
      <c r="E1" s="768"/>
      <c r="F1" s="768"/>
      <c r="G1" s="768"/>
      <c r="H1" s="768"/>
      <c r="I1" s="768"/>
      <c r="J1" s="768"/>
    </row>
  </sheetData>
  <mergeCells count="1">
    <mergeCell ref="A1:J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81B2-9B68-459F-BAE5-25BA59D906CF}">
  <sheetPr>
    <tabColor theme="4" tint="0.79998168889431442"/>
  </sheetPr>
  <dimension ref="A1:J1"/>
  <sheetViews>
    <sheetView showGridLines="0" workbookViewId="0">
      <selection activeCell="F7" sqref="F7"/>
    </sheetView>
  </sheetViews>
  <sheetFormatPr baseColWidth="10" defaultRowHeight="14.4" x14ac:dyDescent="0.3"/>
  <sheetData>
    <row r="1" spans="1:10" ht="133.80000000000001" customHeight="1" x14ac:dyDescent="0.3">
      <c r="A1" s="768" t="s">
        <v>749</v>
      </c>
      <c r="B1" s="768"/>
      <c r="C1" s="768"/>
      <c r="D1" s="768"/>
      <c r="E1" s="768"/>
      <c r="F1" s="768"/>
      <c r="G1" s="768"/>
      <c r="H1" s="768"/>
      <c r="I1" s="768"/>
      <c r="J1" s="768"/>
    </row>
  </sheetData>
  <mergeCells count="1">
    <mergeCell ref="A1:J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37255-369E-4F25-962E-3D7EDFB9A599}">
  <sheetPr>
    <tabColor theme="9" tint="0.79998168889431442"/>
  </sheetPr>
  <dimension ref="A1:F17"/>
  <sheetViews>
    <sheetView workbookViewId="0">
      <selection sqref="A1:F1"/>
    </sheetView>
  </sheetViews>
  <sheetFormatPr baseColWidth="10" defaultRowHeight="14.4" x14ac:dyDescent="0.3"/>
  <cols>
    <col min="1" max="1" width="17.109375" bestFit="1" customWidth="1"/>
    <col min="3" max="3" width="38" bestFit="1" customWidth="1"/>
    <col min="4" max="4" width="13.77734375" bestFit="1" customWidth="1"/>
    <col min="5" max="5" width="11" bestFit="1" customWidth="1"/>
    <col min="6" max="6" width="10.33203125" bestFit="1" customWidth="1"/>
  </cols>
  <sheetData>
    <row r="1" spans="1:6" ht="28.8" x14ac:dyDescent="0.3">
      <c r="A1" s="440" t="s">
        <v>750</v>
      </c>
      <c r="B1" s="441" t="s">
        <v>751</v>
      </c>
      <c r="C1" s="440" t="s">
        <v>752</v>
      </c>
      <c r="D1" s="441" t="s">
        <v>753</v>
      </c>
      <c r="E1" s="441" t="s">
        <v>754</v>
      </c>
      <c r="F1" s="440" t="s">
        <v>755</v>
      </c>
    </row>
    <row r="2" spans="1:6" ht="57.6" x14ac:dyDescent="0.3">
      <c r="A2" s="773" t="s">
        <v>756</v>
      </c>
      <c r="B2" s="322" t="s">
        <v>757</v>
      </c>
      <c r="C2" s="324" t="s">
        <v>758</v>
      </c>
      <c r="D2" s="322" t="s">
        <v>759</v>
      </c>
      <c r="E2" s="325">
        <v>46024</v>
      </c>
      <c r="F2" s="326" t="s">
        <v>760</v>
      </c>
    </row>
    <row r="3" spans="1:6" ht="57.6" x14ac:dyDescent="0.3">
      <c r="A3" s="775"/>
      <c r="B3" s="324" t="s">
        <v>761</v>
      </c>
      <c r="C3" s="326" t="s">
        <v>762</v>
      </c>
      <c r="D3" s="324" t="s">
        <v>763</v>
      </c>
      <c r="E3" s="327">
        <v>46025</v>
      </c>
      <c r="F3" s="324" t="s">
        <v>613</v>
      </c>
    </row>
    <row r="4" spans="1:6" ht="100.8" x14ac:dyDescent="0.3">
      <c r="A4" s="324" t="s">
        <v>764</v>
      </c>
      <c r="B4" s="322" t="s">
        <v>765</v>
      </c>
      <c r="C4" s="324" t="s">
        <v>766</v>
      </c>
      <c r="D4" s="324" t="s">
        <v>763</v>
      </c>
      <c r="E4" s="327">
        <v>46025</v>
      </c>
      <c r="F4" s="324" t="s">
        <v>613</v>
      </c>
    </row>
    <row r="5" spans="1:6" ht="28.8" x14ac:dyDescent="0.3">
      <c r="A5" s="773" t="s">
        <v>767</v>
      </c>
      <c r="B5" s="324" t="s">
        <v>768</v>
      </c>
      <c r="C5" s="326" t="s">
        <v>769</v>
      </c>
      <c r="D5" s="324" t="s">
        <v>770</v>
      </c>
      <c r="E5" s="325">
        <v>46029</v>
      </c>
      <c r="F5" s="326" t="s">
        <v>771</v>
      </c>
    </row>
    <row r="6" spans="1:6" ht="72" x14ac:dyDescent="0.3">
      <c r="A6" s="775"/>
      <c r="B6" s="322" t="s">
        <v>772</v>
      </c>
      <c r="C6" s="328" t="s">
        <v>773</v>
      </c>
      <c r="D6" s="322" t="s">
        <v>774</v>
      </c>
      <c r="E6" s="327">
        <v>46024</v>
      </c>
      <c r="F6" s="324" t="s">
        <v>608</v>
      </c>
    </row>
    <row r="7" spans="1:6" ht="57.6" x14ac:dyDescent="0.3">
      <c r="A7" s="773" t="s">
        <v>775</v>
      </c>
      <c r="B7" s="324" t="s">
        <v>776</v>
      </c>
      <c r="C7" s="324" t="s">
        <v>777</v>
      </c>
      <c r="D7" s="324" t="s">
        <v>778</v>
      </c>
      <c r="E7" s="327">
        <v>46025</v>
      </c>
      <c r="F7" s="324" t="s">
        <v>613</v>
      </c>
    </row>
    <row r="8" spans="1:6" ht="57.6" x14ac:dyDescent="0.3">
      <c r="A8" s="774"/>
      <c r="B8" s="324" t="s">
        <v>779</v>
      </c>
      <c r="C8" s="324" t="s">
        <v>780</v>
      </c>
      <c r="D8" s="324" t="s">
        <v>781</v>
      </c>
      <c r="E8" s="327">
        <v>46025</v>
      </c>
      <c r="F8" s="324" t="s">
        <v>613</v>
      </c>
    </row>
    <row r="9" spans="1:6" ht="72" x14ac:dyDescent="0.3">
      <c r="A9" s="775"/>
      <c r="B9" s="324" t="s">
        <v>782</v>
      </c>
      <c r="C9" s="324" t="s">
        <v>783</v>
      </c>
      <c r="D9" s="324" t="s">
        <v>784</v>
      </c>
      <c r="E9" s="327">
        <v>46025</v>
      </c>
      <c r="F9" s="326" t="s">
        <v>608</v>
      </c>
    </row>
    <row r="10" spans="1:6" ht="72" x14ac:dyDescent="0.3">
      <c r="A10" s="773" t="s">
        <v>785</v>
      </c>
      <c r="B10" s="324" t="s">
        <v>786</v>
      </c>
      <c r="C10" s="324" t="s">
        <v>787</v>
      </c>
      <c r="D10" s="324" t="s">
        <v>788</v>
      </c>
      <c r="E10" s="327">
        <v>46029</v>
      </c>
      <c r="F10" s="326" t="s">
        <v>789</v>
      </c>
    </row>
    <row r="11" spans="1:6" ht="43.2" x14ac:dyDescent="0.3">
      <c r="A11" s="775"/>
      <c r="B11" s="322" t="s">
        <v>790</v>
      </c>
      <c r="C11" s="324" t="s">
        <v>791</v>
      </c>
      <c r="D11" s="324" t="s">
        <v>792</v>
      </c>
      <c r="E11" s="327">
        <v>46024</v>
      </c>
      <c r="F11" s="324" t="s">
        <v>608</v>
      </c>
    </row>
    <row r="12" spans="1:6" x14ac:dyDescent="0.3">
      <c r="A12" s="773" t="s">
        <v>793</v>
      </c>
      <c r="B12" s="769" t="s">
        <v>794</v>
      </c>
      <c r="C12" s="329" t="s">
        <v>795</v>
      </c>
      <c r="D12" s="769" t="s">
        <v>797</v>
      </c>
      <c r="E12" s="771">
        <v>46023</v>
      </c>
      <c r="F12" s="769" t="s">
        <v>613</v>
      </c>
    </row>
    <row r="13" spans="1:6" ht="72" x14ac:dyDescent="0.3">
      <c r="A13" s="774"/>
      <c r="B13" s="770"/>
      <c r="C13" s="330" t="s">
        <v>796</v>
      </c>
      <c r="D13" s="770"/>
      <c r="E13" s="772"/>
      <c r="F13" s="770"/>
    </row>
    <row r="14" spans="1:6" ht="115.2" x14ac:dyDescent="0.3">
      <c r="A14" s="774"/>
      <c r="B14" s="324" t="s">
        <v>798</v>
      </c>
      <c r="C14" s="326" t="s">
        <v>799</v>
      </c>
      <c r="D14" s="324" t="s">
        <v>800</v>
      </c>
      <c r="E14" s="325">
        <v>46029</v>
      </c>
      <c r="F14" s="326" t="s">
        <v>771</v>
      </c>
    </row>
    <row r="15" spans="1:6" ht="86.4" x14ac:dyDescent="0.3">
      <c r="A15" s="775"/>
      <c r="B15" s="324" t="s">
        <v>801</v>
      </c>
      <c r="C15" s="324" t="s">
        <v>802</v>
      </c>
      <c r="D15" s="324" t="s">
        <v>803</v>
      </c>
      <c r="E15" s="327">
        <v>46023</v>
      </c>
      <c r="F15" s="324" t="s">
        <v>613</v>
      </c>
    </row>
    <row r="16" spans="1:6" ht="72" x14ac:dyDescent="0.3">
      <c r="A16" s="773" t="s">
        <v>804</v>
      </c>
      <c r="B16" s="324" t="s">
        <v>805</v>
      </c>
      <c r="C16" s="324" t="s">
        <v>758</v>
      </c>
      <c r="D16" s="324" t="s">
        <v>806</v>
      </c>
      <c r="E16" s="325">
        <v>46024</v>
      </c>
      <c r="F16" s="326" t="s">
        <v>760</v>
      </c>
    </row>
    <row r="17" spans="1:6" ht="86.4" x14ac:dyDescent="0.3">
      <c r="A17" s="774"/>
      <c r="B17" s="322" t="s">
        <v>807</v>
      </c>
      <c r="C17" s="322" t="s">
        <v>808</v>
      </c>
      <c r="D17" s="322" t="s">
        <v>809</v>
      </c>
      <c r="E17" s="327">
        <v>46025</v>
      </c>
      <c r="F17" s="324" t="s">
        <v>613</v>
      </c>
    </row>
  </sheetData>
  <mergeCells count="10">
    <mergeCell ref="D12:D13"/>
    <mergeCell ref="E12:E13"/>
    <mergeCell ref="F12:F13"/>
    <mergeCell ref="A16:A17"/>
    <mergeCell ref="A2:A3"/>
    <mergeCell ref="A5:A6"/>
    <mergeCell ref="A7:A9"/>
    <mergeCell ref="A10:A11"/>
    <mergeCell ref="A12:A15"/>
    <mergeCell ref="B12: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PE2026-1</vt:lpstr>
      <vt:lpstr>PA2026</vt:lpstr>
      <vt:lpstr>PECH</vt:lpstr>
      <vt:lpstr>PBI</vt:lpstr>
      <vt:lpstr>PIC</vt:lpstr>
      <vt:lpstr>PSST</vt:lpstr>
      <vt:lpstr>PVAC</vt:lpstr>
      <vt:lpstr>PPRH</vt:lpstr>
      <vt:lpstr>PETI</vt:lpstr>
      <vt:lpstr>PESI</vt:lpstr>
      <vt:lpstr>PTRSI</vt:lpstr>
      <vt:lpstr>Ficha Indicadores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Antonio Diaz Daconte</dc:creator>
  <cp:lastModifiedBy>Pedro Antonio Diaz Daconte</cp:lastModifiedBy>
  <dcterms:created xsi:type="dcterms:W3CDTF">2026-01-30T20:08:19Z</dcterms:created>
  <dcterms:modified xsi:type="dcterms:W3CDTF">2026-01-30T21:06:31Z</dcterms:modified>
</cp:coreProperties>
</file>