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DIR-FINANCIERA\OneDrive - ESSMAR\Escritorio\LINA\2026\Presupuesto\Planeación presupuestal 2026\"/>
    </mc:Choice>
  </mc:AlternateContent>
  <xr:revisionPtr revIDLastSave="0" documentId="8_{D004491E-8A7C-45D0-B487-680A242EBC78}" xr6:coauthVersionLast="47" xr6:coauthVersionMax="47" xr10:uidLastSave="{00000000-0000-0000-0000-000000000000}"/>
  <bookViews>
    <workbookView xWindow="-108" yWindow="-108" windowWidth="23256" windowHeight="12456" tabRatio="825" xr2:uid="{00000000-000D-0000-FFFF-FFFF00000000}"/>
  </bookViews>
  <sheets>
    <sheet name="PAA 2026" sheetId="13" r:id="rId1"/>
    <sheet name="Hoja1" sheetId="27" r:id="rId2"/>
    <sheet name="Hoja2" sheetId="26" r:id="rId3"/>
  </sheets>
  <definedNames>
    <definedName name="\0">#REF!</definedName>
    <definedName name="_______xlnm.Print_Area">"#REF!"</definedName>
    <definedName name="______xlnm.Print_Area">"#REF!"</definedName>
    <definedName name="_____xlnm.Print_Area">"#REF!"</definedName>
    <definedName name="_____xlnm.Print_Area_1">#REF!</definedName>
    <definedName name="_____xlnm.Print_Titles_1">#REF!</definedName>
    <definedName name="____xlnm.Print_Area">"#REF!"</definedName>
    <definedName name="____xlnm.Print_Area_1">#REF!</definedName>
    <definedName name="____xlnm.Print_Titles_1">#REF!</definedName>
    <definedName name="___PP1">#REF!</definedName>
    <definedName name="___PP2">#REF!</definedName>
    <definedName name="___PP3">#REF!</definedName>
    <definedName name="___PP4">#REF!</definedName>
    <definedName name="___PP5">#REF!</definedName>
    <definedName name="___PP6">#REF!</definedName>
    <definedName name="___RE1">#REF!</definedName>
    <definedName name="___RE2">#REF!</definedName>
    <definedName name="___RE3">#REF!</definedName>
    <definedName name="___RE4">#REF!</definedName>
    <definedName name="___RE5">#REF!</definedName>
    <definedName name="___RE6">#REF!</definedName>
    <definedName name="___xlnm.Print_Area">"#REF!"</definedName>
    <definedName name="___xlnm.Print_Area_1">#REF!</definedName>
    <definedName name="___xlnm.Print_Titles_1">#REF!</definedName>
    <definedName name="__123Graph_ATOTAL" hidden="1">#REF!</definedName>
    <definedName name="__123Graph_B" hidden="1">#REF!</definedName>
    <definedName name="__123Graph_D" hidden="1">#REF!</definedName>
    <definedName name="__123Graph_F" hidden="1">#REF!</definedName>
    <definedName name="__123Graph_X" hidden="1">#REF!</definedName>
    <definedName name="__PP1">#REF!</definedName>
    <definedName name="__PP2">#REF!</definedName>
    <definedName name="__PP3">#REF!</definedName>
    <definedName name="__PP4">#REF!</definedName>
    <definedName name="__PP5">#REF!</definedName>
    <definedName name="__PP6">#REF!</definedName>
    <definedName name="__RE1">#REF!</definedName>
    <definedName name="__RE2">#REF!</definedName>
    <definedName name="__RE3">#REF!</definedName>
    <definedName name="__RE4">#REF!</definedName>
    <definedName name="__RE5">#REF!</definedName>
    <definedName name="__RE6">#REF!</definedName>
    <definedName name="__xlnm.Print_Area">"#REF!"</definedName>
    <definedName name="__xlnm.Print_Area_1">#REF!</definedName>
    <definedName name="__xlnm.Print_Titles_1">#REF!</definedName>
    <definedName name="_1">#REF!</definedName>
    <definedName name="_1_Excel_BuiltIn_Print_Area_3_1_1">#REF!</definedName>
    <definedName name="_2">#REF!</definedName>
    <definedName name="_2_Excel_BuiltIn_Print_Titles_3_1_1">#REF!</definedName>
    <definedName name="_3_Sin_nombre">#REF!</definedName>
    <definedName name="_4Excel_BuiltIn_Print_Area_3_1_1">#REF!</definedName>
    <definedName name="_5Excel_BuiltIn_Print_Titles_3_1_1">#REF!</definedName>
    <definedName name="_6Sin_nombre">#REF!</definedName>
    <definedName name="_a_"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7</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0" hidden="1">'PAA 2026'!$A$4:$V$136</definedName>
    <definedName name="_Key1" hidden="1">#REF!</definedName>
    <definedName name="_MatInverse_In" hidden="1">#REF!</definedName>
    <definedName name="_MatInverse_Out" hidden="1">#REF!</definedName>
    <definedName name="_Nac2003">#REF!</definedName>
    <definedName name="_Order1" hidden="1">255</definedName>
    <definedName name="_Order2" hidden="1">255</definedName>
    <definedName name="_PP1">#REF!</definedName>
    <definedName name="_PP2">#REF!</definedName>
    <definedName name="_PP3">#REF!</definedName>
    <definedName name="_PP4">#REF!</definedName>
    <definedName name="_PP5">#REF!</definedName>
    <definedName name="_PP6">#REF!</definedName>
    <definedName name="_RE1">#REF!</definedName>
    <definedName name="_RE2">#REF!</definedName>
    <definedName name="_RE3">#REF!</definedName>
    <definedName name="_RE4">#REF!</definedName>
    <definedName name="_RE5">#REF!</definedName>
    <definedName name="_RE6">#REF!</definedName>
    <definedName name="_Regression_Out" hidden="1">#REF!</definedName>
    <definedName name="_Regression_X" hidden="1">#REF!</definedName>
    <definedName name="_Regression_Y" hidden="1">#REF!</definedName>
    <definedName name="_Sort" hidden="1">#REF!</definedName>
    <definedName name="_Table1_Out" hidden="1">#REF!</definedName>
    <definedName name="_Table2_In2" hidden="1">#REF!</definedName>
    <definedName name="_Table2_Out" hidden="1">#REF!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ONOCAPITAL">#REF!</definedName>
    <definedName name="activos">#REF!</definedName>
    <definedName name="ADMINISTRATIVA">#REF!</definedName>
    <definedName name="AgregadoSD" hidden="1">#REF!</definedName>
    <definedName name="APac.p">#REF!</definedName>
    <definedName name="_xlnm.Print_Area">#REF!</definedName>
    <definedName name="BLPH2" hidden="1">#REF!</definedName>
    <definedName name="BLPH3" hidden="1">#REF!</definedName>
    <definedName name="CMIac3">#REF!</definedName>
    <definedName name="CMInv2" hidden="1">{"total",#N/A,FALSE,"TD 0% ";"total",#N/A,FALSE,"TD 12%";"total",#N/A,FALSE,"TD 10%"}</definedName>
    <definedName name="CMOac2">#REF!</definedName>
    <definedName name="CMT" hidden="1">{"total",#N/A,FALSE,"TD 0% ";"total",#N/A,FALSE,"TD 12%";"total",#N/A,FALSE,"TD 10%"}</definedName>
    <definedName name="CONSU">#REF!</definedName>
    <definedName name="CONSU_1">"#REF!"</definedName>
    <definedName name="CONSU_1_1">#REF!</definedName>
    <definedName name="CONSU_1_6">#REF!</definedName>
    <definedName name="CONSU_2">#REF!</definedName>
    <definedName name="CONSU_3">#REF!</definedName>
    <definedName name="CONSU_4">#REF!</definedName>
    <definedName name="CONSU_5">#REF!</definedName>
    <definedName name="CONSU_6">#REF!</definedName>
    <definedName name="consu2">#REF!</definedName>
    <definedName name="consu2_1">#REF!</definedName>
    <definedName name="cont">#REF!</definedName>
    <definedName name="CPC">#REF!</definedName>
    <definedName name="CUENTAS">#REF!</definedName>
    <definedName name="CUOTANO">#REF!</definedName>
    <definedName name="Cwvu.ComparEneMar9697." hidden="1">#REF!,#REF!,#REF!,#REF!,#REF!,#REF!</definedName>
    <definedName name="Cwvu.EneFeb." hidden="1">#REF!,#REF!</definedName>
    <definedName name="Cwvu.EneMar." hidden="1">#REF!,#REF!,#REF!,#REF!</definedName>
    <definedName name="Cwvu.Formato._.Corto." hidden="1">#REF!,#REF!,#REF!,#REF!,#REF!,#REF!,#REF!,#REF!,#REF!,#REF!,#REF!,#REF!</definedName>
    <definedName name="Cwvu.Formato._.Total." hidden="1">#REF!,#REF!,#REF!</definedName>
    <definedName name="Dane" hidden="1">{"total",#N/A,FALSE,"TD 0% ";"total",#N/A,FALSE,"TD 12%";"total",#N/A,FALSE,"TD 10%"}</definedName>
    <definedName name="DESTINACION">#REF!</definedName>
    <definedName name="Excel_BuiltIn__FilterDatabase_1">#REF!</definedName>
    <definedName name="Excel_BuiltIn__FilterDatabase_5">#REF!</definedName>
    <definedName name="Excel_BuiltIn_Print_Area">#REF!</definedName>
    <definedName name="Excel_BuiltIn_Print_Area_1_1">#REF!</definedName>
    <definedName name="Excel_BuiltIn_Print_Area_2_1">#REF!</definedName>
    <definedName name="Excel_BuiltIn_Print_Area_2_1_1">#REF!</definedName>
    <definedName name="Excel_BuiltIn_Print_Area_3_1">#REF!</definedName>
    <definedName name="Excel_BuiltIn_Print_Area_6">#REF!</definedName>
    <definedName name="Excel_BuiltIn_Print_Area_7">#REF!</definedName>
    <definedName name="Excel_BuiltIn_Print_Titles_3_1">#REF!</definedName>
    <definedName name="facturacion">#REF!</definedName>
    <definedName name="FERRETERIA">#REF!</definedName>
    <definedName name="FILA">#REF!</definedName>
    <definedName name="FILA_1">"#REF!"</definedName>
    <definedName name="FILA_1_1">#REF!</definedName>
    <definedName name="FILA_1_6">#REF!</definedName>
    <definedName name="FILA_2">#REF!</definedName>
    <definedName name="FILA_3">#REF!</definedName>
    <definedName name="FILA_4">#REF!</definedName>
    <definedName name="FILA_5">#REF!</definedName>
    <definedName name="FILA_6">#REF!</definedName>
    <definedName name="GAdministrativos">#REF!</definedName>
    <definedName name="GOperativosAc">#REF!</definedName>
    <definedName name="GP_OTROS">#REF!</definedName>
    <definedName name="GP1_">#REF!</definedName>
    <definedName name="GP2_">#REF!</definedName>
    <definedName name="GP3_">#REF!</definedName>
    <definedName name="HVPDac">#REF!</definedName>
    <definedName name="INCREMENTO">#REF!</definedName>
    <definedName name="INTFIN">#REF!</definedName>
    <definedName name="IPP_20162">#REF!</definedName>
    <definedName name="JJ">#REF!</definedName>
    <definedName name="JJ_1">#REF!</definedName>
    <definedName name="lista1">#REF!</definedName>
    <definedName name="METROS_CUBICOS">#REF!</definedName>
    <definedName name="N._U._N._R.">#REF!</definedName>
    <definedName name="N._U._R.">#REF!</definedName>
    <definedName name="OEI">#REF!</definedName>
    <definedName name="OTROS">#REF!</definedName>
    <definedName name="p">#REF!</definedName>
    <definedName name="PAGOINTERES">#REF!</definedName>
    <definedName name="Pal_Workbook_GUID" hidden="1">"MZ13F7WREF2M259BRMK8ILZK"</definedName>
    <definedName name="Poblac" hidden="1">{"total",#N/A,FALSE,"TD 0% ";"total",#N/A,FALSE,"TD 12%";"total",#N/A,FALSE,"TD 10%"}</definedName>
    <definedName name="población" hidden="1">{"total",#N/A,FALSE,"TD 0% ";"total",#N/A,FALSE,"TD 12%";"total",#N/A,FALSE,"TD 10%"}</definedName>
    <definedName name="PP_OTROS">#REF!</definedName>
    <definedName name="R_OTROS">#REF!</definedName>
    <definedName name="RANGO">#REF!</definedName>
    <definedName name="RANGO_1">"#REF!"</definedName>
    <definedName name="RANGO_1_1">#REF!</definedName>
    <definedName name="RANGO_1_6">#REF!</definedName>
    <definedName name="RANGO_2">#REF!</definedName>
    <definedName name="RANGO_3">#REF!</definedName>
    <definedName name="RANGO_4">#REF!</definedName>
    <definedName name="RANGO_5">#REF!</definedName>
    <definedName name="RANGO_6">#REF!</definedName>
    <definedName name="rango2">#REF!</definedName>
    <definedName name="rango2_1">#REF!</definedName>
    <definedName name="recaudos">#REF!</definedName>
    <definedName name="RECURSOS">#REF!</definedName>
    <definedName name="Resmn" hidden="1">{"total",#N/A,FALSE,"TD 0% ";"total",#N/A,FALSE,"TD 12%";"total",#N/A,FALSE,"TD 10%"}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wvu.ComparEneMar9697." hidden="1">#REF!,#REF!</definedName>
    <definedName name="Rwvu.EneFeb." hidden="1">#REF!,#REF!</definedName>
    <definedName name="Rwvu.Formato._.Corto." hidden="1">#REF!,#REF!,#REF!,#REF!,#REF!,#REF!</definedName>
    <definedName name="Rwvu.OPEF._.96." hidden="1">#REF!,#REF!</definedName>
    <definedName name="Rwvu.OPEF._.97." hidden="1">#REF!,#REF!,#REF!</definedName>
    <definedName name="SALDO">#REF!</definedName>
    <definedName name="SDJHSAKDFJ" hidden="1">{"total",#N/A,FALSE,"TD 0% ";"total",#N/A,FALSE,"TD 12%";"total",#N/A,FALSE,"TD 10%"}</definedName>
    <definedName name="SegmentaciónDeDatos_Fecha_estimada_de_presentación_de_ofertas__mes">#N/A</definedName>
    <definedName name="Sin_nombre">#REF!</definedName>
    <definedName name="Sinnombre">#REF!</definedName>
    <definedName name="SIT_FONDOS">#REF!</definedName>
    <definedName name="Subtotal">#REF!</definedName>
    <definedName name="Tabla1">#REF!</definedName>
    <definedName name="TARIFAS">#REF!</definedName>
    <definedName name="TARIFAS4" hidden="1">{"total",#N/A,FALSE,"TD 0% ";"total",#N/A,FALSE,"TD 12%";"total",#N/A,FALSE,"TD 10%"}</definedName>
    <definedName name="TasaCrecimiento">#REF!</definedName>
    <definedName name="TasaDescuento">#REF!</definedName>
    <definedName name="TERCERO">#REF!</definedName>
    <definedName name="TOTAL__Localidad__Zona_o_Concesionario">#REF!</definedName>
    <definedName name="Usuarios_Facturados">#REF!</definedName>
    <definedName name="VPD">#REF!</definedName>
    <definedName name="VPDac">#REF!</definedName>
    <definedName name="VRCUOTA">#REF!</definedName>
    <definedName name="wrn.resumen." hidden="1">{"total",#N/A,FALSE,"TD 0% ";"total",#N/A,FALSE,"TD 12%";"total",#N/A,FALSE,"TD 10%"}</definedName>
    <definedName name="Z_91E95AE5_DCC2_11D0_8DF1_00805F2A002D_.wvu.Cols" hidden="1">#REF!,#REF!</definedName>
    <definedName name="Z_91E95AE6_DCC2_11D0_8DF1_00805F2A002D_.wvu.Cols" hidden="1">#REF!,#REF!</definedName>
    <definedName name="Z_91E95AE6_DCC2_11D0_8DF1_00805F2A002D_.wvu.Rows" hidden="1">#REF!,#REF!</definedName>
    <definedName name="Z_91E95AE7_DCC2_11D0_8DF1_00805F2A002D_.wvu.Cols" hidden="1">#REF!,#REF!,#REF!,#REF!,#REF!,#REF!,#REF!,#REF!</definedName>
    <definedName name="Z_91E95AE8_DCC2_11D0_8DF1_00805F2A002D_.wvu.Cols" hidden="1">#REF!,#REF!,#REF!,#REF!,#REF!</definedName>
    <definedName name="Z_91E95AE9_DCC2_11D0_8DF1_00805F2A002D_.wvu.Cols" hidden="1">#REF!,#REF!,#REF!,#REF!,#REF!,#REF!</definedName>
    <definedName name="Z_91E95AEB_DCC2_11D0_8DF1_00805F2A002D_.wvu.Cols" hidden="1">#REF!,#REF!</definedName>
    <definedName name="Z_91E95AEC_DCC2_11D0_8DF1_00805F2A002D_.wvu.Cols" hidden="1">#REF!,#REF!,#REF!,#REF!,#REF!</definedName>
  </definedNames>
  <calcPr calcId="191028"/>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6" l="1"/>
  <c r="J136" i="13"/>
  <c r="C5" i="26"/>
  <c r="C6" i="26"/>
  <c r="C7" i="26"/>
  <c r="C8" i="26"/>
  <c r="C9" i="26"/>
  <c r="C10" i="26"/>
  <c r="C11" i="26"/>
  <c r="C12" i="26"/>
  <c r="C13" i="26"/>
  <c r="C14" i="26"/>
  <c r="C4" i="26"/>
  <c r="D31" i="26"/>
  <c r="D28" i="26"/>
  <c r="D30" i="26"/>
  <c r="D29" i="26"/>
  <c r="D27" i="26"/>
  <c r="D26" i="26"/>
  <c r="D25" i="26"/>
  <c r="D24" i="26"/>
  <c r="D23" i="26"/>
  <c r="D22" i="26"/>
  <c r="D21" i="26"/>
  <c r="D20" i="26"/>
  <c r="C15" i="26" l="1"/>
  <c r="I136" i="13" l="1"/>
</calcChain>
</file>

<file path=xl/sharedStrings.xml><?xml version="1.0" encoding="utf-8"?>
<sst xmlns="http://schemas.openxmlformats.org/spreadsheetml/2006/main" count="1059" uniqueCount="246">
  <si>
    <t>Fecha estimada de presentación de ofertas (mes)</t>
  </si>
  <si>
    <t>Suma de Valor total estimado</t>
  </si>
  <si>
    <t>Etiquetas de columna</t>
  </si>
  <si>
    <t>Etiquetas de fila</t>
  </si>
  <si>
    <t>Solicitud pública de oferta</t>
  </si>
  <si>
    <t>Solicitud única de oferta</t>
  </si>
  <si>
    <t>Total general</t>
  </si>
  <si>
    <t>Dirección Administrativa y Financiera</t>
  </si>
  <si>
    <t>Dirección de Capital Humano</t>
  </si>
  <si>
    <t>Grupo Tics</t>
  </si>
  <si>
    <t>Oficina Jurídica y Contratación</t>
  </si>
  <si>
    <t>Planeación y Regulación</t>
  </si>
  <si>
    <t>Secretaría General</t>
  </si>
  <si>
    <t>Subgerencia Comercial</t>
  </si>
  <si>
    <t>Subgerencia de Acueducto y alcantarillado</t>
  </si>
  <si>
    <t>Subgerencia de Proyectos</t>
  </si>
  <si>
    <t>Dependencia</t>
  </si>
  <si>
    <t>Valor total aprobado</t>
  </si>
  <si>
    <t>%  Designado</t>
  </si>
  <si>
    <t>Oficina de Comunicaciones</t>
  </si>
  <si>
    <t>Subgerencia de Operaciones y Otros Servicios</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</si>
  <si>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</si>
  <si>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</si>
  <si>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</si>
  <si>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</si>
  <si>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</si>
  <si>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</si>
  <si>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</si>
  <si>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</si>
  <si>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</si>
  <si>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</si>
  <si>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</si>
  <si>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</si>
  <si>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</si>
  <si>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</si>
  <si>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</si>
  <si>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</si>
  <si>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</si>
  <si>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</si>
  <si>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</si>
  <si>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</si>
  <si>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</si>
  <si>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23111600;23153100;40151510</t>
  </si>
  <si>
    <t>ADQUISICIÓN DE EQUIPOS MENORES PARA LA GESTIÓN AMBIENTAL A CARGO DE LA ESSMAR E.S.P.</t>
  </si>
  <si>
    <t>Gerente</t>
  </si>
  <si>
    <t>CO-MAG-47001</t>
  </si>
  <si>
    <t>Abraham Isaac Cure Bojanini</t>
  </si>
  <si>
    <t>abraham.cure@essmar.gov.co</t>
  </si>
  <si>
    <t>72102905;70171701;70171702</t>
  </si>
  <si>
    <t>CAMPAÑA DE REVEGETALIZACIÓN RÍO PIEDRAS, GAIRA Y MANZANARES</t>
  </si>
  <si>
    <t>PRESTACIÓN DE SERVICIO PARA LA ELABORACIÓN DEL PSMV DEL DISTRITO DE SANTA MARTA</t>
  </si>
  <si>
    <t>PRESTACIÓN DE SERVICIO PARA LA ELABORACIÓN DEL PUEAA
(PROGRAMA DE AHORRO Y USO EFICIENTE DEL AGUA)</t>
  </si>
  <si>
    <t>71122306;77101505</t>
  </si>
  <si>
    <t>PRESTACIÓN DE SERVICIO PARA EL MANTENIMIENTO Y PERITAZGO DEL EMISARIO SUBMARINO DE SANTA MARTA</t>
  </si>
  <si>
    <t xml:space="preserve">77101505;77101504 </t>
  </si>
  <si>
    <t>PRESTACIÓN DE SERVICIOS DE MUESTREO Y ANÁLISIS DE LABORATORIO DE LOS MONITOREOS AMBIENTALES DE LA ESSMAR E.S.P.</t>
  </si>
  <si>
    <t>ELABORACIÓN DE LOS INFORMES DE CUMPLIMIENTO AMBIENTAL (ICA) DEL PLAN DE MANEJO DE LA LICENCIA AMBIENTAL DEL EMISARIO SUBMARINO DE SANTA MARTA.</t>
  </si>
  <si>
    <t xml:space="preserve">12352204;47101530 </t>
  </si>
  <si>
    <t>ADQUISICIÓN ENZIMAS CATALIZADORAS PARA EL CONTROL DE OLORES EN EL SISTEMA DE ALCANTARILLADO SANITARIO OPERADO POR LA ESSMAR E.S.P.</t>
  </si>
  <si>
    <t>PRESTACIÓN DE SERVICIO DE INSPECCIÓN Y FOTOGRAMÉTRIA CON ROV PARA EL EMISARIO SUBMARINO DE SANTA MARTA</t>
  </si>
  <si>
    <t>ADQUISICIÓN DE UNA PÓLIZA DE SEGURO (LICENCIA MARITIMA)</t>
  </si>
  <si>
    <t>47101539;71121905;76121603;76121701</t>
  </si>
  <si>
    <t>PRESTACIÓN DE SERVICIOS PARA MANTENIMIENTOS PREVENTIVOS Y CORRECTIVOS DE LAS REDES DEL SISTEMA DE ALCANTARILLADO DEL DISTRITO DE SANTA MARTA CON EQUIPOS SUCCIÓN PRESIÓN</t>
  </si>
  <si>
    <t>40151503;40151510;40151517;40151526</t>
  </si>
  <si>
    <t>ADQUISICION DE EQUIPO TRACTOBOMBA CON CAMARA ISONORA PARA LA OPERACION DEL SERVICIO DE ALCANTARILLADO DE LA EMPRESA DE SERVICIOS PUBLICOS DEL DISTRITO DE SANTA MARTA ESSMAR ESP.</t>
  </si>
  <si>
    <t>30121700;30121713;30121714</t>
  </si>
  <si>
    <t>ADQUISICION DE TAPAS DE MANHOL EN HIERRO DÚCTIL Y FERROCONCRETO PARA LA OPERACION DEL SERVICIO ALCANTARILLADO DE LA EMPRESA DE SERVICIOS PUBLICOS DEL DISTRITO DE SANTA MARTA ESSMAR ESP.</t>
  </si>
  <si>
    <t>40171603;20122845</t>
  </si>
  <si>
    <t>SUMINISTRAR ELEMENTOS, MATERIALES EN HIERRO DÚCTIL Y ACCESORIOS DE TUBERIA EN GENERAL PARA LA OPERACION DEL SERVICIO DE ACUEDUCTO Y ALCANTARILLADO DE LA EMPRESA DE SERVICIOS PUBLICOS DEL DISTRITO DE SANTA MARTA ESSMAR ESP.</t>
  </si>
  <si>
    <t>SUMINISTRAR ELEMENTOS Y MATERIALES DE FERRETERÍA EN GENERAL PARA LA OPERACIÓN DE LAS DIFERENTES ÁREAS DE LA EMPRESA DE SERVICIOS PÚBLICOS DEL DISTRITO DE SANTA MARTA ESSMAR E.S.P..",</t>
  </si>
  <si>
    <t>40171617;40171708;40172808;40172906;40173707</t>
  </si>
  <si>
    <t>SUMINISTRAR MATERIALES EN PVC PARA LA OPERACIÓN DE LAS DIFERENTES ÁREAS DE LA EMPRESA DE LOS SERVICIOS PÚBLICOS DE DISTRITO DE SANTA MARTA ESSMAR E.S.P.,</t>
  </si>
  <si>
    <t>41112110; 43222609</t>
  </si>
  <si>
    <t>SUMINISTRO DE EQUIPOS, INSUMOS Y HERRAMIENTAS PARA LA INSTALACIÓN DE 50 PUNTOS DE PRESIÓN EN LA RED DE DISTRIBUCIÓN DEL SISTEMA DE ACUEDUCTO DE LA ESSMAR E.S.P.</t>
  </si>
  <si>
    <t>SUMINISTRO DE EQUIPOS ELECTROMAGNETICO DE MEDICIÓN DE CAUDAL PARA EL CONTROL Y REDUCCIÓN DE PERDIDAS DEL SISTEMA DE ACUEDUCTO DE LA ESSMAR E.S.P.</t>
  </si>
  <si>
    <t>40141604; 40141609; 40141613; 40141769; 32151703; 43222609</t>
  </si>
  <si>
    <t>SUMINISTRO E INSTALACIÓN LLAVE EN MANO DE ACTUADORES Y VALVULA DE CONTROL DE CAUDAL PARA LA OPTIMIZACIÓN DE LA DISTRIBUCIÓN EN LOS TANQUES DE ALMACENAMIENTO Y RED DE DISTRIBUCION DEL SISTEMA DE ACUEDUCTO DE LA DE LA ESSMAR E.S.P.</t>
  </si>
  <si>
    <t>;23241601 ;23241616 ;23241606 ;23241609</t>
  </si>
  <si>
    <t>SUMINISTRO DE EQUIPOS MENORES PARA LA OPERACIÓN DE ACUEDUCTO Y ALCANTARILLADO A CARGO DE LA ESSMAR ESP.</t>
  </si>
  <si>
    <t xml:space="preserve">PRESTACIÓN DEL SERVICIO DE LAVADO Y DESINFECCIÓN DE LOS TANQUES DE ALMACENAMIENTO DE AGUA POTABLE OPERADOS POR LA EMPRESA DE SERVICIOS PÚBLICOS DEL DISTRITO DE SANTA MARTA ESSMAR E.S.P.” 
</t>
  </si>
  <si>
    <t>80131502;80131503</t>
  </si>
  <si>
    <t>ARRENDAMIENTO DE ÁREA DE TERRENO DE APROXIMADAMENTE 48 M2, QUE HACE PARTE DEL LOTE DE MAYOR EXTENSIÓN CONOCIDO COMO "TALLER DE SAN FERNANDO" PARA QUE LA ESSMAR E.S.P., OPERE LA ESTACIÓN DE BOMBEO DE AGUA POTABLE EBAP SAN FERNANDO</t>
  </si>
  <si>
    <t xml:space="preserve"> 83101506;83101508;83101509</t>
  </si>
  <si>
    <t>PRESTACIÓN DE SERVICIOS DE CONSERVACIÓN, MANTENIMIENTO Y CORRECTA OPERACIÓN DE LA MICROCENTRAL HIDROELÉCTRICA DEL RIO PIEDRAS</t>
  </si>
  <si>
    <t>ARRENDAMIENTO DE AREA DETERRENO DE 10 M X 10 M, QUE HACE PARTE DEL LOTE DE MAYOR EXTENSIÓN CONOCIDO COMO "GAIRA GOLF" PARA QUE LA ESSMAR E.S.P., OPERE EL POZO SUBTERRANEO NARANJO #2</t>
  </si>
  <si>
    <t>PRESTACION DE SERVICIO DE TRANSPORTE DE AGUA POTABLE A TRAVES DE MEDIOS ALTERNATIVOS, CON EL FIN DE ATENDER EN CUALQUIER TIEMPO LAS NECESIDADES DEL SISTEMA DE ACUEDUCTO OPERADO POR LA EMPRESA DE SERVICIOS PUBLICOS DEL DISTRITO DE SANTA MARTA - ESSMAR E.S.P.</t>
  </si>
  <si>
    <t>47101605;47101608;12161500</t>
  </si>
  <si>
    <t>SUMINISTRO DE LOS INSUMOS QUIMICOS CLORO GAS E HIPOCLORITO DE SODIO PARA LOS PROCESOS DE DESINFECCIÓN EN LA POTABILIZACIÓN DE LAS PLANTAS DE TRATAMIENTO DE AGUA POTABLE Y FUENTES DE AGUA SUBTERRANEA DE LA ESSMAR E.S.P</t>
  </si>
  <si>
    <t>SUMINISTRO DEL INSUMO QUIMICO PAC (POLICLORURO DE ALUMINIO) CON SU ADECUADO Y RESPECTIVO TRANSPORTE A LOS SITIOS DE APLICACIÓN, SISTEMAS DE ALMACENAMIENTO DEL PRODUCTO Y SISTEMAS DE DOSIFICACIÓN Y APLICACIÓN EN LAS PLANTAS DE TRATAMIENTO DE LA ESSMAR E.S.P</t>
  </si>
  <si>
    <t>22101715; 
41123401; 47101505</t>
  </si>
  <si>
    <t>MANTENIMIENTO AL SISTEMA DE DOSIFICACIÓN DE CLORO DE LAS PLANTAS DE TRATAMIENTO DE MAMATOCO Y EL ROBLE</t>
  </si>
  <si>
    <t>MANTENIMIENTO CORRECTIVO Y PREVENTIVO DE BÁSCULAS PARA SISTEMAS DE CLORACIÓN EN LAS PLANTAS DE TRATAMIENTO DE AGUA POTABLE DE LA ESSMAR E.S.P </t>
  </si>
  <si>
    <t>OPTIMIZACIÓN DE SEDIMENTADORES EN LA PTAP MAMATOCO</t>
  </si>
  <si>
    <t>PRESTACIÓN DE SERVICIO PARA EL PROCESO DE SELLAMIENTO Y/O CLAUSURA DE LOS POZOS INACTIVOS</t>
  </si>
  <si>
    <t>72154103 ;72154109;73161503;72154503</t>
  </si>
  <si>
    <t>PRESTACIÓN DE SERVICIO PARA EL MANTENIMIENTO CORRECTIVO Y PREVENTIVO DE LAS BOMBAS DE AGUA POTABLE, BOMBAS DE AGUA RESIDUAL, SERVICIOS Y REPARACIONES METALMECÁNICAS DE LA EMPRESA DE SERVICIOS PÚBLICOS DEL DISTRITO DE SANTA MARTA ESSMAR E.S.P</t>
  </si>
  <si>
    <t>PRESTACION DE SERVICIO PARA EL MANTENIMIENTO PREVENTIVO Y CORRECTIVO  DE LOS POZOS SUBTERRANEOS  DEL  SISTEMA DE ACUEDUCTO OPERADOS POR LA EMPRESA DE SERVICIOS PÚBLICOS DEL DISTRITO DE SANTA MARTA ESSMAR E.S.P."</t>
  </si>
  <si>
    <t>40151503;40151513</t>
  </si>
  <si>
    <t>SUMINISTRO DE BOMBAS DE AGUA POTABLE Y/O AGUA RESIDUAL  PARA LAS EBAP Y EBAR DE LA EMPRESA DE SERVICIOS PÚBLICOS DEL DISTRITO DE SANTA MARTA ESSMAR E.S.P.</t>
  </si>
  <si>
    <t>SUMINISTRO DE VARIADORES DE FRECUENCIA PARA LAS EBAP Y EBAR DE LA EMPRESA DE SERVICIOS PÚBLICOS DEL DISTRITO DE SANTA MARTA ESSMAR E.S.P.</t>
  </si>
  <si>
    <t>23241601;23241616;23241606;23241609</t>
  </si>
  <si>
    <t>SUMINISTRO DE HERRAMIENTAS MECANICAS, ELECTRICAS Y MANUALES PARA LAS DIFERENTES AREAS OPERATIVAS DE LA ESSMAR E.S.P</t>
  </si>
  <si>
    <t xml:space="preserve">ADQUISICION DE TRANSFORMADORES DE POTENCIA DE MEDIA Y BAJA TENSION PARA LAS ESTACIONES DE AGUA POTABLE Y AGUA RESIDIUAL </t>
  </si>
  <si>
    <t>SUMINISTRO DE ELEMENTOS Y MATERIALES ELECTRICOS PARA LA OPERACION DE LAS DIFERENTES AREAS DE LA EMPRESA DE SERVICIOS PUBLICOS DE DISTRITO DE SANTA MARTA ESSMAR E.S.P.”</t>
  </si>
  <si>
    <t>SUMINISTRO DE ELEMENTOS Y MATERIALES ELECTRICOS PARA LA OPERACION DE LAS DIFERENTES AREAS Y ESTACIONES DE BOMBEO  DE LA EMPRESA DE SERVICIOS PUBLICOS DE DISTRITO DE SANTA MARTA ESSMAR E.S.P.”</t>
  </si>
  <si>
    <t>40151511;40151513</t>
  </si>
  <si>
    <t>ADQUISICIÓN DE CONJUNTO BOMBA-MOTOR SUMERGIBLES TIPO LAPICERO PARA POZOS PROFUNDOS DE AGUA POTABLE DE LA ESSMAR E.S.P</t>
  </si>
  <si>
    <t>73152108; 26111601</t>
  </si>
  <si>
    <t>PRESTACIÓN DE SERVICIO DE MANTENIMIENTO PREVENTIVO Y CORRECTIVO PARA  LOS GENERADORES ELECTRICOS OPERADOS POR LA EMPRESA DE SERVICIOS PÙBLICOS DEL DISTRITO DE SANTA MARTA ESSMAR E.S.P.</t>
  </si>
  <si>
    <t>73152108;39121001;39121002</t>
  </si>
  <si>
    <t>MANTENIMIENTO PREVENTIVO Y CORRECTIVO DE  RED ELECTRICA DE MEDIA TENSION, ESTRUCTURAS  DE MEDIA TENSIÓN  Y TRANSFORMADORES DE POTENCIA, OPERADOS POR LA EMPRESA DE SERVICIOS PÙBLICOS DEL DISTRITO DE SANTA MARTA ESSMAR E.S.P.</t>
  </si>
  <si>
    <t>SUMINISTRO DE GENERADORES ELÉCTRICOS  Y REPUESTOS DE GENERADORES PARA LAS ESTACIONES DE AGUA RESIDUAL Y AGUA POTABLE DE LA ESSMAR E.S.P</t>
  </si>
  <si>
    <t>SUMINISTRO DE KITS DE REPUESTOS DE BOMBA SUMERGIBLE DE AGUA RESIDUAL MARCA FLYGT Y SULZER DE LA ESSMAR E.S.P</t>
  </si>
  <si>
    <t>SUMINISTRO DE DOS (2) BOMBAS SUMERGIBLES DE AGUA RESIDUAL DE (600 l/s) 250 HP  Y UNA (1)  BOMBA SUMERGIBLE PARA ESTACION EBAR ZUCA DE 300 l/s 335HP</t>
  </si>
  <si>
    <t>72153613:72154066</t>
  </si>
  <si>
    <t>MANTENIMIENTO MUEBLES Y ENSERES</t>
  </si>
  <si>
    <t>Alfonso Orozco Díaz</t>
  </si>
  <si>
    <t>alfonso.orozco@essmar.gov.co</t>
  </si>
  <si>
    <t>56101519;56101522;56101702;56101703</t>
  </si>
  <si>
    <t>SUMINISTRO DE MUEBLES Y ENSERES</t>
  </si>
  <si>
    <t xml:space="preserve"> PRESTAR SERVICIO DE REVISIÓN TÉCNICO MECÁNICA Y DE EMISIONES CONTAMINANTES PARA  LOS VEHICULOS DE LA EMPRESA DE SERVICIOS PUBLICOS DEL DISTRITO DE SANTA MARTA – ESSMAR ESP</t>
  </si>
  <si>
    <t>72102103;72154043</t>
  </si>
  <si>
    <t>PRESTACIÓN DE SERVICIOS PARA REALIZAR JORNADAS DE FUMIGACIÓN EN LAS DIFERENTES SEDES, POZOS Y EBARES DE LA ESSMAR E.S.P   </t>
  </si>
  <si>
    <t>MANTENIMIENTO PREVENTIVO Y CORRECTIVO DE AIRE ACONDICIONADOS EN LAS DISTINTAS SEDES DE LA ESSMAR E.S.P.</t>
  </si>
  <si>
    <t>SUMINISTRO DE AIRE ACONDICIONADOS EN LAS DISTINTAS SEDES DE LA ESSMAR E.S.P.</t>
  </si>
  <si>
    <t>SERVICIO DE VIGILANCIA Y SEGURIDAD PRIVADA PARA LAS INSTALACIONES OPERADAS POR LA ESSMAR E.S.P</t>
  </si>
  <si>
    <t>ALQUILER DE VEHÍCULO PARA EL TRASLADO DEL PERSONAL DE OPERACIÓN Y DE ADMINISTRACIÓN DE LA EMPRESA ESSMAR E.S.P</t>
  </si>
  <si>
    <t xml:space="preserve">PRESTACIÓN DE SERVICIOS PARA LA EJECUCIÓN DE ACTIVIDADES OPERATIVAS Y ADMINISTRATIVAS DE LA EMPRESA ESSMAR ESP </t>
  </si>
  <si>
    <t>SUMINISTRO DE COMBUSTIBLE PARA EL PARQUE AUTOMOTOR PERTENECIENTE A LA EMPRESA, VEHÍCULOS CONTRATADOS EN MODALIDAD DE RENTING Y DEMÁS EQUIPOS Y MAQUINARIA UTILIZADOS PARA LA OPERACIÓN Y PRESTACIÓN DE LOS SERVICIOS A CARGO DE LA ESSMAR E.S.P. </t>
  </si>
  <si>
    <t>47131810;24111503;47131502;47131807;47131803;47131618:47131801;47131604;27112003</t>
  </si>
  <si>
    <t>SUMINISTRO DE ELEMENTOS DE ASEO Y CAFETERIA PARA CUMPLIR CON EL OPTIMO DESEMPEÑO DE ACTIVIDADES ADMINISTRATIVAS Y OPERATIVAS DE LA ESSMAR ESP.</t>
  </si>
  <si>
    <t>44122100;44111900;14111500;44121700</t>
  </si>
  <si>
    <t>SUMINISTRO DE ACCESORIOS PARA OFICINAS Y ESCRITORIOS, PARA CUMPLIR CON OPTIMO DESEMPEÑO ADMINISTRATIVAS DE LA ESSMAR ESP.</t>
  </si>
  <si>
    <t>84131500;84131501;84131512</t>
  </si>
  <si>
    <t xml:space="preserve">ADQUISICIÓN DE POLIZAS PARA ASEGURAR LOS ACTIVOS, MAQUINARIA, EDIFICIOS, PERSONAL DE LA EMPRESA DE SERVICIOS PUBLICOS DEL DISTRITO DE SANTA MARTA </t>
  </si>
  <si>
    <t>84131503;84131507</t>
  </si>
  <si>
    <t xml:space="preserve">ADQUISICIÓN DE POLIZAS PARA ASEGURAR LOS VEHICULOS DE LA EMPRESA DE SERVICIOS PUBLICOS DEL DISTRITO DE SANTA MARTA </t>
  </si>
  <si>
    <t xml:space="preserve">ADQUISICIÓN DE POLIZA DE VIDA PARA ASEGURAR DIRECTORES, ADMINISTRADORES, AGENTE ESPECIAL Y SUPERVISORES DE CONTRATO DE LA EMPRESA DE SERVICIOS PUBLICOS DEL DISTRITO DE SANTA MARTA </t>
  </si>
  <si>
    <t xml:space="preserve">ADQUISICIÓN DE POLIZA DE SEGUROS DE VIDA GRUPO, PARA ASEGURAR A TODOS LOS EMPLEADOS DE LA EMPRESA DE SERVICIOS PÚBLICOS DEL DISTRITO DE SANTA MARTA </t>
  </si>
  <si>
    <t>90101802;50192701;91111603;90101603;48101901</t>
  </si>
  <si>
    <t>PRESTACIÓN DE SERVICIOS DE CATERING CONSISTENTES EN PREPARAR, PRESENTAR, OFRECER Y SERVIR COMIDAS Y BEBIDAS AL PERSONAL OPERATIVO Y ADMINISTRATIVO  DE LA EMPRESA DE SERVICIOS PÚBLICOS DEL DISTRTITO DE SANTA MARTA - ESSMAR E.S.P.</t>
  </si>
  <si>
    <t>40141700;31162800;39121700</t>
  </si>
  <si>
    <t>SUMINISTRO DE MATERIALES DE FERRETERIA PARA MANTENIMIENTO DE LOCATIVO DE LAS EBARS, EBAPS, POZOS Y SEDES ADMINISTRATIVAS</t>
  </si>
  <si>
    <t>81101513;72121101</t>
  </si>
  <si>
    <t>PRESTACIÓN DE SERVICIOS PARA ADECUACIÓN LOCATIVA DE LA SEDE CENTRO DE ATENCIÓN  NORTE DE LA EMSPRESA DE SERVICIOS PUBLICOS DE SANTA MARTA ESSMAR ESP</t>
  </si>
  <si>
    <t>ARRENDAMIENTO DE UN INMUEBLE DESTINADO AL FUNCIONAMIENTO DE LAS OFICINAS ADMINSTRATIVAS DE LA EMPRESA DE SERVICIOS PÚBLICOS DE SANTA MARTA ESSMAR E.S.P.</t>
  </si>
  <si>
    <t>PRESTACIÓN DE SERVICIOS PROFESIONALES ESPECIALIZADOS DE UN ABOGADO CON ESPECIALIZACIÓN EN CONTRATACIÓN ESTATAL PARA BRINDAR APOYO Y ASESORÍA EXTERNA A LA DIRECCIÓN ADMINISTRATIVA Y FINANCIERA EN LOS PROCESOS DE ADQUISICIÓN DE BIENES Y/O SERVICIOS QUE SE ADELANTEN EN LA ESSMAR E.S.P.</t>
  </si>
  <si>
    <t>Prestación de servicios profesionales de asesoría, conceptuando y brindando acompañamiento en gestión tributaría</t>
  </si>
  <si>
    <t>92101902;93141506</t>
  </si>
  <si>
    <t>PRESTACION DE SERVICIOS PARA EL CUMPLIMIENTO DEL PLAN DE BIENESTAR DE LA ESSMAR  E.S.P.</t>
  </si>
  <si>
    <t>Linda Ibeth Silva Rodriguez</t>
  </si>
  <si>
    <t>linda.silva@essmar.gov.co</t>
  </si>
  <si>
    <t>86101705;80111504</t>
  </si>
  <si>
    <t>Prestacion de servicio para el cumplimiento del plan institucional  de formacion y capacitacion de la ESSMAR E.S.P.</t>
  </si>
  <si>
    <t>46181604;46181704;46181804</t>
  </si>
  <si>
    <t>SUMINISTRAR ELEMENTOS DE PREVENCIÓN Y CONTROL EN SALUD Y SEGURIDAD EN EL TRABAJO PARA PREVENIR LA OCURRENCIA DE ACCIDENTES Y ENFERMEDADES LABORALES</t>
  </si>
  <si>
    <t xml:space="preserve">93141808;80111707;80111708;80111710;80111716
</t>
  </si>
  <si>
    <t>SUMINISTRO DE DOTACIÓN PARA EL PERSONAL ADMINISTRATIVO Y OPERATIVO DE LA EMPRESA DE SERVICIOS PÚBLICOS DE SANTA MARTA ESSMAR E.S.P.</t>
  </si>
  <si>
    <t>93141808;93131704</t>
  </si>
  <si>
    <t>PRESTAR LOS SERVICIOS PARA LA REALIZACIÓN DE EXÁMENES MÉDICOS OCUPACIONALES (INGRESO, PERIÓDICOS, RETIRO O REINTEGRO), ASESORÍA AL SUBPROGRAMA DE MEDICINA PREVENTIVA Y DEL TRABAJO Y ASESORÍA EN LAS ACTIVIDADES DE PROMOCIÓN Y PREVENCIÓN, BAJO EL ESQUEMA DE MONTO AGOTABLE.</t>
  </si>
  <si>
    <t>PRESTAR LOS SERVICIOS DE AREAS PROTEGIDAS Y PRIMEROS AUXILIOS EN CASO DE EMERGENCIAS A TODAS LAS PARTES INTERESADAS (PERSONAL DIRECTO, CONTRATISTAS, VISITANTES Y PROVEEDORES) DE LA ESSMAR E.S.P EN CUMPLIMIENTO DEL SG-SST</t>
  </si>
  <si>
    <t>Contrato Interadministrativo para el Servicio Postal De La Empresa De Servicios Públicos Del Distrito De Santa Marta – ESSMAR E.S.P.</t>
  </si>
  <si>
    <t>Rosanna de Jesús Pardo de Andreis</t>
  </si>
  <si>
    <t>rosanna.pardo@essmar.gov.co</t>
  </si>
  <si>
    <t>43231507;43231512;43201814;43211510;43232804</t>
  </si>
  <si>
    <t>Prestación de Servicio de Software y Hardware para el Manejo de Turnos en las Oficinas de Atención al Usuario.</t>
  </si>
  <si>
    <t>93171501;93171500;93171604</t>
  </si>
  <si>
    <t xml:space="preserve">Prestación de servicios de Gestión Integral comercial </t>
  </si>
  <si>
    <t>Adquisicion de medidores para mejorar la micromedicion de la Essmar E.S.P.</t>
  </si>
  <si>
    <t>Suministro de personal para la ejecución de actividades operativas inherentes a la Gestión Comercial de la empresa ESSMAR ESP</t>
  </si>
  <si>
    <t>Servicio de calibración bajo certificado ONAC y expedición de certificado a los medidores</t>
  </si>
  <si>
    <t xml:space="preserve">Adquisición de dispositivos antifraudes y guayas expandibles </t>
  </si>
  <si>
    <t>Estudio de satisfacción del usuario</t>
  </si>
  <si>
    <t>yiseth.jimenez@essmar.gov.co</t>
  </si>
  <si>
    <t>82101501;82101502;82101503;82101504;82101505;82101601;82101602;82101603;82101801;82101802;82121501;82121503;82121504;82121505;82121507;82121508;82121510</t>
  </si>
  <si>
    <t>PRESTACIÓN DE SERVICIO DE APOYO PARA LA DIVULGACIÓN DE  PUBLICIDAD, MARKETING E IMPRESOS GENERADOS POR LA ESSMAR E.S.P.  EN EL MARCO DE LAS ACCIONES DEL PLAN ESTARTÉGICO DE COMUNICACIONES</t>
  </si>
  <si>
    <t>Yiseth Jiménez Lacera</t>
  </si>
  <si>
    <t>karina.fabregas@essmar.gov.co</t>
  </si>
  <si>
    <t>PRESTACIÓN DE SERVICIOS PROFESIONALES DE ASESORÍA, CONCEPTUANDO Y BRINDANDO ACOMPAÑAMIENTO JURÍDICO, ASÍ COMO EJERCER LA DEFENSA JUDICIAL Y EXTRAJUDICIAL DE LA EMPRESA DE SERVICIOS PÚBLICOS DEL DISTRITO DE SANTA MARTA ESSMAR E.S.P. EN LOS PROCESOS CONTENCIOSOS ADMINISTRATIVOS, LABORALES, LABORALES ADMINISTRATIVOS Y ASUNTOS DISCIPLINARIOS DE LA ESSMAR E.S.P.</t>
  </si>
  <si>
    <t>Karina Patricia Fábregas Romero</t>
  </si>
  <si>
    <t>PRESTACIÓN DE SERVICIOS PROFESIONALES DE ASESORÍA PARA EJERCER LA DEFENSA JUDICIAL Y EXTRAJUDICIAL DE LA EMPRESA DE SERVICIOS PÚBLICOS DEL DISTRITO DE SANTA MARTA ESSMAR E.P. EN LOS PROCESOS CONTENCIOSOS ADMINISTRATIVOS, AMBIENTALES Y ENTES DE CONTROL Y EN LOS CASOS QUE SEA NECESARIO CONCEPTUALIZAR Y BRINDAR ACOMPAÑAMIENTO JURÍDICO Y QUE LE SEAN ASIGNADOS POR LA OFICINA ASESORA DE ASUNTOS JURÍDICOS Y CONTRATACIÓN</t>
  </si>
  <si>
    <t>PRESTACIÓN DE SERVICIOS PROFESIONALES DE ASESORÍA PARA EJERCER LA DEFENSA JUDICIAL Y EXTRAJUDICIAL DE LA EMPRESA DE SERVICIOS PÚBLICOS DEL DISTRITO DE SANTA MARTA ESSMAR E.S.P. EN LOS PROCESOS CONTENCIOSOS ADMINISTRATIVOS, CONTRACTUALES, ARBITRALES Y ENTES DE CONTROL Y EN LOS CASOS QUE SEA NECESARIO CONCEPTUALIZAR Y BRINDAR ACOMPAÑAMIENTO JURÍDICO Y QUE LE SEAN ASIGNADOS POR LA OFICINA ASESORA DE ASUNTOS JURÍDICOS Y CONTRATACIÓN</t>
  </si>
  <si>
    <t>PRESTACIÓN DE SERVICIOS PROFESIONALES ESPECIALIZADOS PARA LA OPTIMIZACIÓN Y GESTIÓN EFICIENTE DE LOS PROCESOS JUDICIALES ADELANTADOS, ASÍ COMO BRINDAR APOYO EN LA ESTRUCTURACIÓN Y EJECUCIÓN DE LA CONTRATACIÓN A TRAVÉS DE UN PROGRAMA INTEGRAL DE FORTALECIMIENTO DE LAS CAPACIDADES TÉCNICAS Y ESTRATÉGICAS DEL EQUIPO JURÍDICO, CON EL OBJETIVO DE INCREMENTAR LA EFICACIA Y EFICIENCIA EN EL CUMPLIMIENTO DE SUS FUNCIONES.</t>
  </si>
  <si>
    <t>PRESTACIÓN DE SERVICIOS PROFESIONALES PARA APOYAR LA GESTION DE LOS PROCESOS ADMINISTRTIVOS, JURIDICOS Y CONTRACTUALES EN LA OFICINA ASESORA DE ASUNTOS JURÍDICOS Y DE CONTRATACIÓN DE LA ESSMAR E.S.P.</t>
  </si>
  <si>
    <t xml:space="preserve">	
PRESTACIÓN DE SERVICIOS PROFESIONALES PARA APOYAR LA GESTION DE LOS PROCESOS ADMINISTRTIVOS, JURIDICOS Y CONTRACTUALES EN LA OFICINA ASESORA DE ASUNTOS JURÍDICOS Y DE CONTRATACIÓN DE LA ESSMAR E.S.P</t>
  </si>
  <si>
    <t>PRESTACIÓN DE SERVICIOS PROFESIONALES PARA ASESORÍA Y ACOMPAÑAMIENTO INTEGRAL EN LOS PROCESOS CONTRACTUALES DE LA OFICINA ASESORA DE ASUNTOS JURÍDICOS Y CONTRATACIÓN DE LA ESSMAR E.S.P.</t>
  </si>
  <si>
    <t>Prestación de servicios profesionales de un abogado para brindar apoyo y asesoría externa con los procesos disciplinarios que se adelanten por parte de la secretaría general.</t>
  </si>
  <si>
    <t>Yeinys Mary Solano Gomez</t>
  </si>
  <si>
    <t>Yeinys.Solano@essmar.gov.co</t>
  </si>
  <si>
    <t>Optimización de Sistema de Puesta a Tierra (SPT) y Protección contra Rayos (SIPRA) de Estaciones de Bombeo de los Sistemas de Acueducto y Alcantarillado del Distrito de Santa Marta – Fase I.</t>
  </si>
  <si>
    <t>Elizabeth Gil Naranjo</t>
  </si>
  <si>
    <t>elizabeth.gil@essmar.gov.co</t>
  </si>
  <si>
    <t>Construcción de Colector Tamacá y Reposición de Redes de Acueducto en el Sector Intervenido - Fase II.</t>
  </si>
  <si>
    <t>Construcción de Colector Tamacá y Reposición de Redes de Alcantarillado en el Sector Intervenido - Fase II.</t>
  </si>
  <si>
    <t>Interventoría Técnica, Administrativa, Financiera, Jurídica y Ambiental a la Construcción de Colector Tamacá y Reposición de Redes de Acueducto en el Sector Intervenido - Fase II.</t>
  </si>
  <si>
    <t>Interventoría Técnica, Administrativa, Financiera, Jurídica y Ambiental a la Construcción de Colector Tamacá y Reposición de Redes de Alcantarillado en el Sector Intervenido - Fase II.</t>
  </si>
  <si>
    <t>Construcción de Redes de Distribución de Acueducto en Distintos Barrios del Distrito de Santa Marta.</t>
  </si>
  <si>
    <t>Reposición de Red Matriz del Sistema de Acueducto del Distrito de Santa Marta - Fase I.</t>
  </si>
  <si>
    <t>Reposición de Red Matriz del Sistema de Acueducto del Distrito de Santa Marta - Fase II.</t>
  </si>
  <si>
    <t>Construcción de Colector Boro - Fase II.</t>
  </si>
  <si>
    <t>Construcción y Optimización de Colectores y/o Interceptores y/o Emisario Final del Sistema de Alcantarillado del Distrito de Santa Marta</t>
  </si>
  <si>
    <t>Construcción y Reposición de Redes del Sistema de Alcantarillado Sanitario en el Distrito de Santa Marta.</t>
  </si>
  <si>
    <t>Obras Civiles para la Optimización del Laboratorio de Calidad de Agua.</t>
  </si>
  <si>
    <t>Prestación de Servicios Profesionales como Abogada Especialista en Derecho Urbanístico y Gestión Predial para el Apoyo a la Subgerencia de Proyectos y Sostenibilidad de la ESSMAR E.S.P., orientado a la elaboración de estudios de títulos, diagnósticos jurídico-catastrales y análisis de situación legal de predios vinculados a los proyectos institucionales.</t>
  </si>
  <si>
    <t>Prestación de Servicios Profesionales en Ingeniería Eléctrica como Apoyo Técnico a la Subgerencia de Proyectos y Sostenibilidad de la ESSMAR E.S.P.</t>
  </si>
  <si>
    <t xml:space="preserve">Prestación de Servicios Profesionales Especializados en Temas Hidráulicos para Brindar Apoyo Técnico a la Subgerencia de Proyectos y Sostenibilidad de la ESSMAR E.S.P. </t>
  </si>
  <si>
    <t>Prestación de Servicios Profesionales en Ingeniería Estructural como Apoyo Técnico a la Subgerencia de Proyectos y Sostenibilidad de la ESSMAR E.S.P.</t>
  </si>
  <si>
    <t>Prestación de Servicios de Topografía como Insumo Técnico para la Elaboración de Diseños Hidráulicos de los Sistemas de Acueducto y Alcantarillado en el Distrito de Santa Marta.</t>
  </si>
  <si>
    <t>Prestación de Servicios para la Realización de Estudios de Suelos y Análisis Geotécnico como Insumo para la Elaboración de Diseños Hidráulicos de los Sistemas de Acueducto y Alcantarillado en el Distrito de Santa Marta.</t>
  </si>
  <si>
    <t>Servicio de Calibración y Mantenimiento de Equipos de Topografía.</t>
  </si>
  <si>
    <t>Prestación de Servicios Profesionales Especializados de Auditoría Interna para la Acreditación del Laboratorio de Medidores.</t>
  </si>
  <si>
    <t>Prestación de Servicios de Calibración de Equipos del Laboratorio para Análisis Fisicoquímicos y Microbiológicos de Aguas</t>
  </si>
  <si>
    <t>Optimización de Línea de Aducción del Sistema de Acueducto del Distrito de Santa Marta.</t>
  </si>
  <si>
    <t>Prestar el Servicio de Mantenimiento de Equipos del Laboratorio para Análisis Fisicoquímicos y Microbiológicos de Aguas</t>
  </si>
  <si>
    <t>41116004;41116011;41116105</t>
  </si>
  <si>
    <t>Suministro de Insumos, Materiales y Reactivos para análisis microbiológicos y fisicoquímicos para el laboratorio de control de calidad de agua</t>
  </si>
  <si>
    <t xml:space="preserve">Prestación de Servicios para la Gestión Integral de los Residuos Peligrosos en el Laboratorio de Control de Calidad. </t>
  </si>
  <si>
    <t>Reposición de Pavimentos Puntuales por Demoliciones Generadas en la Reparación de Fugas y/o Mantenimiento de los Sistemas de Acueducto y Alcantarillado en las Vías Ubicadas en el Distrito de Santa Marta.</t>
  </si>
  <si>
    <t>41104903;41105101;41111709;41113026;41115705;42281508;24131501</t>
  </si>
  <si>
    <t>Suministro de Equipos para Laboratorio de Control de Calidad y Procesos de Portabilización de la ESSMAR E.S.P</t>
  </si>
  <si>
    <t>andres.maya@essmar.gov.co</t>
  </si>
  <si>
    <t>MANTENIMIENTO PREVENTIVO Y CORRECTIVO DEL PARQUE AUTOMOTOR</t>
  </si>
  <si>
    <t>Andres Felipe Maya Lopez</t>
  </si>
  <si>
    <t>CONTRATAR LA PRESTACION DEL SERVICIO DE RECEPCION Y DISPOSICION FINAL DE RESIDUOS DE CONSTRUCCION Y DEMOLICION (RCD).</t>
  </si>
  <si>
    <t>“ADQUISICIÓN DE REMOLQUES TIPO CAMA BAJA, PARA EL TRANSPORTE DE MAQUINARIA AMARILLA TIPO RETROEXCAVADORA, DESTINADOS A FORTALECER LA CAPACIDAD OPERATIVA Y LOGÍSTICA DE LA ESSMAR E.S.P. EN LA EJECUCIÓN DE SUS ACTIVIDADES MISIONALES.”</t>
  </si>
  <si>
    <t>oswaldo.rojas@essmar.gov.co</t>
  </si>
  <si>
    <t xml:space="preserve">43211507;20121445;43211503 </t>
  </si>
  <si>
    <t>Suministro de equipos de cómputo, periféricos y accesorios para la ESSMAR E.S.P.</t>
  </si>
  <si>
    <t>Oswaldo Enrique Rojas Manotas</t>
  </si>
  <si>
    <t xml:space="preserve">43231507;43231512 </t>
  </si>
  <si>
    <t>SUMINISTRO DE LICENCIAS DE SOFTWARE PARA LA ESSMAR E.S.P.</t>
  </si>
  <si>
    <t>45121516;46171619</t>
  </si>
  <si>
    <t>SUMINISTRO, INSTALACIÓN Y PUESTA EN MARCHA DE UN SISTEMA BIOMÉTRICO FACIAL DE CONTROL DE INGRESOS Y SALIDAS DEL PERSONAL DE LA ESSMAR E.S.P. (REPOTENCIACIÓN)</t>
  </si>
  <si>
    <t>ADQUISICIÓN DE EQUIPOS DE CREACIÓN Y EDICIÓN DE CONTENIDO AUDIOVISUAL PARA LA ESSMAR E.S.P.</t>
  </si>
  <si>
    <t xml:space="preserve">81111500;43233700;43232200;43231500;81112001;43232802 </t>
  </si>
  <si>
    <t>ARRENDAMIENTO ERP Y CRM BAJO EL MODEJO SOFTWARE AS A SERVICE (SAAS ) QUE SOPORTE E INTEGRE LOS DISTINTOS PROCESOS MISIONALES Y DE APOYO LA ENTIDAD FOMENTANDO LA INTERRELACIÓN Y CALIDAD DE INFORMACIÓN EN LOS DISTINTOS PROCESOS QUE SE LLEVAN A CABO EN LA ESSMAR E.S.P.</t>
  </si>
  <si>
    <t xml:space="preserve">14111507;43212100;43212105;43212110;44103100;84111506 </t>
  </si>
  <si>
    <t>ARRIENDO DE MAQUINAS DE IMPRESIÓN MULTIFUNCIONAL TIPO LASER DE ALTO VOLUMEN. INCLUYENDO EL SERVICIO DE IMPRESIÓN A TODO COSTO DE LAS FACTURAS MASIVAS CON DISEÑO DEL ARTE Y CAÍDA DE DATOS, PARA SUPLIR TODAS LAS NECESIDADES DE IMPRESIÓN EN LAS OFICINAS DE LA ESSMAR E.S.P.</t>
  </si>
  <si>
    <t>PRESTACIÓN DE SERVICIOS DE HOSTING, ADMINISTRACIÓN Y SOPORTE DE INTRANET Y PORTAL WEB</t>
  </si>
  <si>
    <t>ADQUISICIÓN DE SISTEMA UPS DE 30 KVA TRIFASICA, VOLTAJE DE OPERACIÓN DE 110V CON BANCO DE BATERIAS PARA INFRAESTRUCTURA TECNOLÓGICA DE LA ESSMAR E.S.P</t>
  </si>
  <si>
    <t xml:space="preserve">43233001;81112501;43231500 </t>
  </si>
  <si>
    <t>IMPLEMENTACIÓN Y PUESTA EN MARCHA DE UN SISTEMA DE GESTIÓN DE ARCHIVO DIGITAL CON LICENCIAMIENTO A PERPETUIDAD PARA LA ESSMAR E.S.P.</t>
  </si>
  <si>
    <t>Prestación de servicios para la cualificación del sistema de gestión de calidad de la entidad bajo la norma ISO 9001</t>
  </si>
  <si>
    <t>Osneider Fabian Becerra Perez</t>
  </si>
  <si>
    <t>fabian.becerra@essmar.gov.co</t>
  </si>
  <si>
    <t>Consultoría integral especializada para la estructuración tarifaria de acueducto y alcantarillado de acuerdo a los modelos establecidos por la CRA y la SSPD.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</si>
</sst>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1" formatCode="_-* #,##0_-;\-* #,##0_-;_-* &quot;-&quot;_-;_-@_-"/>
    <numFmt numFmtId="44" formatCode="_-&quot;$&quot;\ * #,##0.00_-;\-&quot;$&quot;\ * #,##0.00_-;_-&quot;$&quot;\ * &quot;-&quot;??_-;_-@_-"/>
    <numFmt numFmtId="43" formatCode="_-* #,##0.00_-;\-* #,##0.00_-;_-* &quot;-&quot;??_-;_-@_-"/>
    <numFmt numFmtId="164" formatCode="_ &quot;$&quot;\ * #,##0.00_ ;_ &quot;$&quot;\ * \-#,##0.00_ ;_ &quot;$&quot;\ * &quot;-&quot;??_ ;_ @_ "/>
    <numFmt numFmtId="165" formatCode="_-&quot;$&quot;* #,##0.00_-;\-&quot;$&quot;* #,##0.00_-;_-&quot;$&quot;* &quot;-&quot;??_-;_-@_-"/>
    <numFmt numFmtId="166" formatCode="_-* #,##0_-;\-* #,##0_-;_-* &quot;-&quot;??_-;_-@_-"/>
  </numFmts>
  <fonts count="13" x14ac:knownFonts="1">
    <font>
      <sz val="11"/>
      <color theme="1"/>
      <name val="Aptos Narrow"/>
      <family val="2"/>
      <scheme val="minor"/>
    </font>
    <font>
      <sz val="11"/>
      <color theme="1"/>
      <name val="Aptos Narrow"/>
      <family val="2"/>
      <scheme val="minor"/>
    </font>
    <font>
      <sz val="10"/>
      <name val="Arial"/>
      <family val="2"/>
    </font>
    <font>
      <sz val="12"/>
      <color theme="1"/>
      <name val="Calibri"/>
      <family val="2"/>
    </font>
    <font>
      <sz val="8"/>
      <name val="Book Antiqua"/>
      <family val="1"/>
    </font>
    <font>
      <u/>
      <sz val="12"/>
      <color theme="10"/>
      <name val="Calibri"/>
      <family val="2"/>
    </font>
    <font>
      <sz val="11"/>
      <color indexed="8"/>
      <name val="Aptos Narrow"/>
      <family val="2"/>
      <scheme val="minor"/>
    </font>
    <font>
      <b/>
      <sz val="10"/>
      <color theme="1"/>
      <name val="Verdana"/>
      <family val="2"/>
    </font>
    <font>
      <b/>
      <sz val="12"/>
      <color theme="1"/>
      <name val="Aptos Narrow"/>
      <family val="2"/>
      <scheme val="minor"/>
    </font>
    <font>
      <u/>
      <sz val="11"/>
      <color theme="10"/>
      <name val="Aptos Narrow"/>
      <family val="2"/>
      <scheme val="minor"/>
    </font>
    <font>
      <sz val="10"/>
      <color rgb="FF000000"/>
      <name val="Verdana"/>
      <family val="2"/>
    </font>
    <font>
      <sz val="11"/>
      <color rgb="FF000000"/>
      <name val="Calibri"/>
      <family val="2"/>
      <charset val="1"/>
    </font>
    <font>
      <b/>
      <sz val="11"/>
      <color theme="1"/>
      <name val="Aptos Narrow"/>
      <family val="2"/>
      <scheme val="minor"/>
    </font>
  </fonts>
  <fills count="4">
    <fill>
      <patternFill patternType="none"/>
    </fill>
    <fill>
      <patternFill patternType="gray125"/>
    </fill>
    <fill>
      <patternFill patternType="solid">
        <fgColor rgb="FF808080"/>
        <bgColor indexed="64"/>
      </patternFill>
    </fill>
    <fill>
      <patternFill patternType="solid">
        <fgColor rgb="FFDBE5F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0">
    <xf numFmtId="0" fontId="0" fillId="0" borderId="0"/>
    <xf numFmtId="41" fontId="2" fillId="0" borderId="0" applyFont="0" applyFill="0" applyBorder="0" applyAlignment="0" applyProtection="0"/>
    <xf numFmtId="41" fontId="1"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0" fontId="5" fillId="0" borderId="0" applyNumberFormat="0" applyFill="0" applyBorder="0" applyAlignment="0" applyProtection="0"/>
    <xf numFmtId="0" fontId="1" fillId="0" borderId="0"/>
    <xf numFmtId="44"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9" fontId="1" fillId="0" borderId="0" applyFont="0" applyFill="0" applyBorder="0" applyAlignment="0" applyProtection="0"/>
    <xf numFmtId="0" fontId="9" fillId="0" borderId="0" applyNumberFormat="0" applyFill="0" applyBorder="0" applyAlignment="0" applyProtection="0"/>
  </cellStyleXfs>
  <cellXfs count="24">
    <xf numFmtId="0" fontId="0" fillId="0" borderId="0" xfId="0"/>
    <xf numFmtId="41" fontId="0" fillId="0" borderId="0" xfId="2" applyFont="1"/>
    <xf numFmtId="0" fontId="0" fillId="0" borderId="0" xfId="0" applyAlignment="1">
      <alignment horizontal="left"/>
    </xf>
    <xf numFmtId="0" fontId="0" fillId="0" borderId="0" xfId="0" applyProtection="1">
      <protection locked="0"/>
    </xf>
    <xf numFmtId="41" fontId="0" fillId="0" borderId="0" xfId="2" applyFont="1" applyBorder="1"/>
    <xf numFmtId="9" fontId="0" fillId="0" borderId="0" xfId="18" applyFont="1" applyBorder="1"/>
    <xf numFmtId="9" fontId="8" fillId="0" borderId="0" xfId="2" applyNumberFormat="1" applyFont="1" applyBorder="1"/>
    <xf numFmtId="0" fontId="0" fillId="0" borderId="0" xfId="0" pivotButton="1"/>
    <xf numFmtId="166" fontId="0" fillId="0" borderId="0" xfId="0" applyNumberFormat="1"/>
    <xf numFmtId="6" fontId="0" fillId="0" borderId="0" xfId="0" applyNumberFormat="1"/>
    <xf numFmtId="0" fontId="0" fillId="0" borderId="0" xfId="0" applyAlignment="1">
      <alignment horizontal="fill" vertical="justify"/>
    </xf>
    <xf numFmtId="41" fontId="0" fillId="0" borderId="0" xfId="2" applyFont="1" applyFill="1"/>
    <xf numFmtId="0" fontId="0" fillId="0" borderId="0" xfId="0" applyAlignment="1">
      <alignment horizontal="left" wrapText="1"/>
    </xf>
    <xf numFmtId="0" fontId="9" fillId="0" borderId="0" xfId="19" applyFill="1"/>
    <xf numFmtId="0" fontId="7" fillId="3" borderId="0" xfId="17" applyProtection="1">
      <alignment horizontal="center" vertical="center"/>
    </xf>
    <xf numFmtId="0" fontId="0" fillId="0" borderId="0" xfId="0" applyAlignment="1">
      <alignment horizontal="center" vertical="center"/>
    </xf>
    <xf numFmtId="0" fontId="10" fillId="0" borderId="0" xfId="0" applyFont="1"/>
    <xf numFmtId="0" fontId="11" fillId="0" borderId="0" xfId="0" applyFont="1"/>
    <xf numFmtId="41" fontId="0" fillId="0" borderId="0" xfId="0" applyNumberFormat="1"/>
    <xf numFmtId="166" fontId="12" fillId="0" borderId="0" xfId="0" applyNumberFormat="1" applyFont="1"/>
    <xf numFmtId="0" fontId="12" fillId="0" borderId="0" xfId="0" applyFont="1" applyAlignment="1">
      <alignment horizontal="left"/>
    </xf>
    <xf numFmtId="0" fontId="7" fillId="2" borderId="1" xfId="16" applyProtection="1">
      <alignment horizontal="left" vertical="center" wrapText="1"/>
    </xf>
    <xf numFmtId="0" fontId="0" fillId="0" borderId="0" xfId="0" applyProtection="1">
      <protection locked="0"/>
    </xf>
    <xf numFmtId="1" fontId="0" fillId="0" borderId="0" xfId="0" applyNumberFormat="1" applyProtection="1">
      <protection locked="0"/>
    </xf>
  </cellXfs>
  <cellStyles count="20">
    <cellStyle name="HeaderStyle" xfId="17" xr:uid="{B6097308-752B-4620-AAC3-AE1DB2F6FF84}"/>
    <cellStyle name="Hipervínculo" xfId="19" builtinId="8"/>
    <cellStyle name="Hipervínculo 2" xfId="6" xr:uid="{D3CC607A-D6A8-430E-B0F4-CF87F896005F}"/>
    <cellStyle name="MainTitle" xfId="16" xr:uid="{A57E5518-4023-4F5A-BA80-7C8B9B43FB3B}"/>
    <cellStyle name="Millares [0]" xfId="2" builtinId="6"/>
    <cellStyle name="Millares [0] 2" xfId="1" xr:uid="{1B92CC46-517A-494B-94C4-1C1CE44DB5EA}"/>
    <cellStyle name="Millares 2" xfId="13" xr:uid="{E5C41453-9EB5-4629-AFFB-9EDA2F1DF522}"/>
    <cellStyle name="Millares 3" xfId="12" xr:uid="{31493AD1-CA12-4CD6-8071-13FEF812CE4C}"/>
    <cellStyle name="Moneda 2" xfId="5" xr:uid="{A0309439-4DCD-417D-90FA-574ACBE510F6}"/>
    <cellStyle name="Moneda 3" xfId="8" xr:uid="{6B08A3E9-49BA-4CE4-8FC2-09ADD67E2AA9}"/>
    <cellStyle name="Moneda 3 2" xfId="11" xr:uid="{9A6CCB05-DE44-4D40-BAE7-62CAC2CBA36F}"/>
    <cellStyle name="Moneda 4" xfId="15" xr:uid="{F8F1B46B-2826-4244-B12B-BF0A066EA4D6}"/>
    <cellStyle name="Moneda 5" xfId="10" xr:uid="{99AED261-3168-48DC-85BE-E5F0D20964D7}"/>
    <cellStyle name="Normal" xfId="0" builtinId="0"/>
    <cellStyle name="Normal 2" xfId="3" xr:uid="{CE71612E-0611-43F1-B1B4-8AC2D1AC0F00}"/>
    <cellStyle name="Normal 2 2" xfId="7" xr:uid="{4891D4DE-F9E6-404F-8CAD-2D96EC60F143}"/>
    <cellStyle name="Normal 3" xfId="4" xr:uid="{04703CEA-6917-49C5-ADAF-4F1CD02AB45A}"/>
    <cellStyle name="Porcentaje" xfId="18" builtinId="5"/>
    <cellStyle name="Porcentaje 2" xfId="9" xr:uid="{DC5A36F9-C4F2-45C7-9E1A-D88533456BD1}"/>
    <cellStyle name="Porcentaje 3" xfId="14" xr:uid="{D4F4D8F4-AB59-4160-9905-795EA069377E}"/>
  </cellStyles>
  <dxfs count="9">
    <dxf>
      <font>
        <color rgb="FF9C0006"/>
      </font>
      <fill>
        <patternFill>
          <bgColor rgb="FFFFC7CE"/>
        </patternFill>
      </fill>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6" formatCode="_-* #,##0_-;\-* #,##0_-;_-* &quot;-&quot;??_-;_-@_-"/>
    </dxf>
    <dxf>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numFmt numFmtId="166" formatCode="_-* #,##0_-;\-* #,##0_-;_-* &quot;-&quot;??_-;_-@_-"/>
    </dxf>
    <dxf>
      <numFmt numFmtId="166" formatCode="_-* #,##0_-;\-* #,##0_-;_-* &quot;-&quot;??_-;_-@_-"/>
    </dxf>
    <dxf>
      <numFmt numFmtId="166" formatCode="_-* #,##0_-;\-* #,##0_-;_-* &quot;-&quot;??_-;_-@_-"/>
    </dxf>
    <dxf>
      <numFmt numFmtId="166" formatCode="_-* #,##0_-;\-* #,##0_-;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830580</xdr:colOff>
      <xdr:row>0</xdr:row>
      <xdr:rowOff>152400</xdr:rowOff>
    </xdr:from>
    <xdr:to>
      <xdr:col>5</xdr:col>
      <xdr:colOff>855345</xdr:colOff>
      <xdr:row>21</xdr:row>
      <xdr:rowOff>55245</xdr:rowOff>
    </xdr:to>
    <mc:AlternateContent xmlns:mc="http://schemas.openxmlformats.org/markup-compatibility/2006" xmlns:a14="http://schemas.microsoft.com/office/drawing/2010/main">
      <mc:Choice Requires="a14">
        <xdr:graphicFrame macro="">
          <xdr:nvGraphicFramePr>
            <xdr:cNvPr id="2" name="Fecha estimada de presentación de ofertas (mes)">
              <a:extLst>
                <a:ext uri="{FF2B5EF4-FFF2-40B4-BE49-F238E27FC236}">
                  <a16:creationId xmlns:a16="http://schemas.microsoft.com/office/drawing/2014/main" id="{C6B7E95D-D047-BC77-70DE-593F14CFE405}"/>
                </a:ext>
              </a:extLst>
            </xdr:cNvPr>
            <xdr:cNvGraphicFramePr/>
          </xdr:nvGraphicFramePr>
          <xdr:xfrm>
            <a:off x="0" y="0"/>
            <a:ext cx="0" cy="0"/>
          </xdr:xfrm>
          <a:graphic>
            <a:graphicData uri="http://schemas.microsoft.com/office/drawing/2010/slicer">
              <sle:slicer xmlns:sle="http://schemas.microsoft.com/office/drawing/2010/slicer" name="Fecha estimada de presentación de ofertas (mes)"/>
            </a:graphicData>
          </a:graphic>
        </xdr:graphicFrame>
      </mc:Choice>
      <mc:Fallback xmlns="">
        <xdr:sp macro="" textlink="">
          <xdr:nvSpPr>
            <xdr:cNvPr id="0" name=""/>
            <xdr:cNvSpPr>
              <a:spLocks noTextEdit="1"/>
            </xdr:cNvSpPr>
          </xdr:nvSpPr>
          <xdr:spPr>
            <a:xfrm>
              <a:off x="7635240" y="152400"/>
              <a:ext cx="2735580" cy="375666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R-FINANCIERA" refreshedDate="46015.477844097222" createdVersion="8" refreshedVersion="8" minRefreshableVersion="3" recordCount="131" xr:uid="{2CEE386A-7AB1-4F4C-A6CB-F08CF70F0DB4}">
  <cacheSource type="worksheet">
    <worksheetSource ref="A4:V135" sheet="PAA 2026"/>
  </cacheSource>
  <cacheFields count="22">
    <cacheField name="Código UNSPSC (cada código separado por ;)" numFmtId="0">
      <sharedItems containsMixedTypes="1" containsNumber="1" containsInteger="1" minValue="5121516" maxValue="92101902"/>
    </cacheField>
    <cacheField name="Descripción" numFmtId="0">
      <sharedItems longText="1"/>
    </cacheField>
    <cacheField name="Fecha estimada de inicio de proceso de selección (mes)" numFmtId="41">
      <sharedItems containsSemiMixedTypes="0" containsString="0" containsNumber="1" containsInteger="1" minValue="1" maxValue="12"/>
    </cacheField>
    <cacheField name="Fecha estimada de presentación de ofertas (mes)" numFmtId="0">
      <sharedItems containsSemiMixedTypes="0" containsString="0" containsNumber="1" containsInteger="1" minValue="1" maxValue="12" count="11">
        <n v="5"/>
        <n v="10"/>
        <n v="1"/>
        <n v="4"/>
        <n v="9"/>
        <n v="6"/>
        <n v="7"/>
        <n v="3"/>
        <n v="2"/>
        <n v="12"/>
        <n v="8"/>
      </sharedItems>
    </cacheField>
    <cacheField name="Duración del contrato (número)" numFmtId="0">
      <sharedItems containsSemiMixedTypes="0" containsString="0" containsNumber="1" containsInteger="1" minValue="1" maxValue="24"/>
    </cacheField>
    <cacheField name="Duración del contrato (intervalo: días, meses, años)" numFmtId="0">
      <sharedItems containsSemiMixedTypes="0" containsString="0" containsNumber="1" containsInteger="1" minValue="1" maxValue="1"/>
    </cacheField>
    <cacheField name="Modalidad de selección " numFmtId="0">
      <sharedItems count="2">
        <s v="Solicitud pública de oferta"/>
        <s v="Solicitud única de oferta"/>
      </sharedItems>
    </cacheField>
    <cacheField name="Fuente de los recursos" numFmtId="0">
      <sharedItems containsSemiMixedTypes="0" containsString="0" containsNumber="1" containsInteger="1" minValue="0" maxValue="0"/>
    </cacheField>
    <cacheField name="Valor total estimado" numFmtId="41">
      <sharedItems containsSemiMixedTypes="0" containsString="0" containsNumber="1" minValue="640500" maxValue="8884670084"/>
    </cacheField>
    <cacheField name="Valor estimado en la vigencia actual" numFmtId="41">
      <sharedItems containsSemiMixedTypes="0" containsString="0" containsNumber="1" minValue="640500" maxValue="8884670084"/>
    </cacheField>
    <cacheField name="¿Se requieren vigencias futuras?" numFmtId="0">
      <sharedItems containsSemiMixedTypes="0" containsString="0" containsNumber="1" containsInteger="1" minValue="0" maxValue="0"/>
    </cacheField>
    <cacheField name="Estado de solicitud de vigencias futuras" numFmtId="0">
      <sharedItems containsSemiMixedTypes="0" containsString="0" containsNumber="1" containsInteger="1" minValue="0" maxValue="0"/>
    </cacheField>
    <cacheField name="Unidad de contratación (referencia)" numFmtId="0">
      <sharedItems/>
    </cacheField>
    <cacheField name="Ubicación" numFmtId="0">
      <sharedItems/>
    </cacheField>
    <cacheField name="Nombre del responsable " numFmtId="0">
      <sharedItems/>
    </cacheField>
    <cacheField name="Teléfono del responsable " numFmtId="0">
      <sharedItems containsSemiMixedTypes="0" containsString="0" containsNumber="1" containsInteger="1" minValue="3007418342" maxValue="3242667188"/>
    </cacheField>
    <cacheField name="Correo electrónico del responsable " numFmtId="0">
      <sharedItems/>
    </cacheField>
    <cacheField name="¿Este proceso es susceptible de limitarse a MiPymes?" numFmtId="0">
      <sharedItems containsSemiMixedTypes="0" containsString="0" containsNumber="1" containsInteger="1" minValue="0" maxValue="0"/>
    </cacheField>
    <cacheField name="¿Este proceso es susceptible de estructurarse por lotes o segmentos?" numFmtId="0">
      <sharedItems containsSemiMixedTypes="0" containsString="0" containsNumber="1" containsInteger="1" minValue="0" maxValue="0"/>
    </cacheField>
    <cacheField name="¿Debe cumplir con invertir mínimo el 30% de los recursos del presupuesto destinados a comprar alimentos, cumpliendo con lo establecido en la Ley 2046 de 2020, reglamentada por el Decreto 248 de 2021?" numFmtId="0">
      <sharedItems containsSemiMixedTypes="0" containsString="0" containsNumber="1" containsInteger="1" minValue="0" maxValue="0"/>
    </cacheField>
    <cacheField name="¿El contrato incluye el suministro de bienes y servicios distintos a alimentos?" numFmtId="0">
      <sharedItems containsSemiMixedTypes="0" containsString="0" containsNumber="1" containsInteger="1" minValue="0" maxValue="0"/>
    </cacheField>
    <cacheField name="Dependencia" numFmtId="0">
      <sharedItems count="11">
        <s v="Subgerencia de Acueducto y alcantarillado"/>
        <s v="Dirección Administrativa y Financiera"/>
        <s v="Dirección de Capital Humano"/>
        <s v="Subgerencia Comercial"/>
        <s v="Oficina de Comunicaciones"/>
        <s v="Oficina Jurídica y Contratación"/>
        <s v="Secretaría General"/>
        <s v="Subgerencia de Proyectos"/>
        <s v="Subgerencia de Operaciones y Otros Servicios"/>
        <s v="Grupo Tics"/>
        <s v="Planeación y Regulación"/>
      </sharedItems>
    </cacheField>
  </cacheFields>
  <extLst>
    <ext xmlns:x14="http://schemas.microsoft.com/office/spreadsheetml/2009/9/main" uri="{725AE2AE-9491-48be-B2B4-4EB974FC3084}">
      <x14:pivotCacheDefinition pivotCacheId="117333330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1">
  <r>
    <s v="23111600;23153100;40151510"/>
    <s v="ADQUISICIÓN DE EQUIPOS MENORES PARA LA GESTIÓN AMBIENTAL A CARGO DE LA ESSMAR E.S.P."/>
    <n v="3"/>
    <x v="0"/>
    <n v="2"/>
    <n v="1"/>
    <x v="0"/>
    <n v="0"/>
    <n v="137025757"/>
    <n v="137025757"/>
    <n v="0"/>
    <n v="0"/>
    <s v="Gerente"/>
    <s v="CO-MAG-47001"/>
    <s v="Abraham Isaac Cure Bojanini"/>
    <n v="3106305863"/>
    <s v="abraham.cure@essmar.gov.co"/>
    <n v="0"/>
    <n v="0"/>
    <n v="0"/>
    <n v="0"/>
    <x v="0"/>
  </r>
  <r>
    <s v="72102905;70171701;70171702"/>
    <s v="CAMPAÑA DE REVEGETALIZACIÓN RÍO PIEDRAS, GAIRA Y MANZANARES"/>
    <n v="8"/>
    <x v="1"/>
    <n v="2"/>
    <n v="1"/>
    <x v="0"/>
    <n v="0"/>
    <n v="84757158.209999993"/>
    <n v="84757158.209999993"/>
    <n v="0"/>
    <n v="0"/>
    <s v="Gerente"/>
    <s v="CO-MAG-47001"/>
    <s v="Abraham Isaac Cure Bojanini"/>
    <n v="3106305863"/>
    <s v="abraham.cure@essmar.gov.co"/>
    <n v="0"/>
    <n v="0"/>
    <n v="0"/>
    <n v="0"/>
    <x v="0"/>
  </r>
  <r>
    <n v="77101604"/>
    <s v="PRESTACIÓN DE SERVICIO PARA LA ELABORACIÓN DEL PSMV DEL DISTRITO DE SANTA MARTA"/>
    <n v="1"/>
    <x v="2"/>
    <n v="7"/>
    <n v="1"/>
    <x v="0"/>
    <n v="0"/>
    <n v="716676027.64999998"/>
    <n v="716676027.64999998"/>
    <n v="0"/>
    <n v="0"/>
    <s v="Gerente"/>
    <s v="CO-MAG-47001"/>
    <s v="Abraham Isaac Cure Bojanini"/>
    <n v="3106305863"/>
    <s v="abraham.cure@essmar.gov.co"/>
    <n v="0"/>
    <n v="0"/>
    <n v="0"/>
    <n v="0"/>
    <x v="0"/>
  </r>
  <r>
    <n v="77101604"/>
    <s v="PRESTACIÓN DE SERVICIO PARA LA ELABORACIÓN DEL PUEAA_x000a_(PROGRAMA DE AHORRO Y USO EFICIENTE DEL AGUA)"/>
    <n v="2"/>
    <x v="3"/>
    <n v="6"/>
    <n v="1"/>
    <x v="0"/>
    <n v="0"/>
    <n v="430465914.79000002"/>
    <n v="430465914.79000002"/>
    <n v="0"/>
    <n v="0"/>
    <s v="Gerente"/>
    <s v="CO-MAG-47001"/>
    <s v="Abraham Isaac Cure Bojanini"/>
    <n v="3106305863"/>
    <s v="abraham.cure@essmar.gov.co"/>
    <n v="0"/>
    <n v="0"/>
    <n v="0"/>
    <n v="0"/>
    <x v="0"/>
  </r>
  <r>
    <s v="71122306;77101505"/>
    <s v="PRESTACIÓN DE SERVICIO PARA EL MANTENIMIENTO Y PERITAZGO DEL EMISARIO SUBMARINO DE SANTA MARTA"/>
    <n v="3"/>
    <x v="0"/>
    <n v="7"/>
    <n v="1"/>
    <x v="0"/>
    <n v="0"/>
    <n v="1298983291.6199999"/>
    <n v="1298983291.6199999"/>
    <n v="0"/>
    <n v="0"/>
    <s v="Gerente"/>
    <s v="CO-MAG-47001"/>
    <s v="Abraham Isaac Cure Bojanini"/>
    <n v="3106305863"/>
    <s v="abraham.cure@essmar.gov.co"/>
    <n v="0"/>
    <n v="0"/>
    <n v="0"/>
    <n v="0"/>
    <x v="0"/>
  </r>
  <r>
    <s v="77101505;77101504 "/>
    <s v="PRESTACIÓN DE SERVICIOS DE MUESTREO Y ANÁLISIS DE LABORATORIO DE LOS MONITOREOS AMBIENTALES DE LA ESSMAR E.S.P."/>
    <n v="1"/>
    <x v="2"/>
    <n v="12"/>
    <n v="1"/>
    <x v="0"/>
    <n v="0"/>
    <n v="872550926.98000002"/>
    <n v="872550926.98000002"/>
    <n v="0"/>
    <n v="0"/>
    <s v="Gerente"/>
    <s v="CO-MAG-47001"/>
    <s v="Abraham Isaac Cure Bojanini"/>
    <n v="3106305863"/>
    <s v="abraham.cure@essmar.gov.co"/>
    <n v="0"/>
    <n v="0"/>
    <n v="0"/>
    <n v="0"/>
    <x v="0"/>
  </r>
  <r>
    <n v="77101805"/>
    <s v="ELABORACIÓN DE LOS INFORMES DE CUMPLIMIENTO AMBIENTAL (ICA) DEL PLAN DE MANEJO DE LA LICENCIA AMBIENTAL DEL EMISARIO SUBMARINO DE SANTA MARTA."/>
    <n v="2"/>
    <x v="3"/>
    <n v="7"/>
    <n v="1"/>
    <x v="0"/>
    <n v="0"/>
    <n v="33088753.190000001"/>
    <n v="33088753.190000001"/>
    <n v="0"/>
    <n v="0"/>
    <s v="Gerente"/>
    <s v="CO-MAG-47001"/>
    <s v="Abraham Isaac Cure Bojanini"/>
    <n v="3106305863"/>
    <s v="abraham.cure@essmar.gov.co"/>
    <n v="0"/>
    <n v="0"/>
    <n v="0"/>
    <n v="0"/>
    <x v="0"/>
  </r>
  <r>
    <s v="12352204;47101530 "/>
    <s v="ADQUISICIÓN ENZIMAS CATALIZADORAS PARA EL CONTROL DE OLORES EN EL SISTEMA DE ALCANTARILLADO SANITARIO OPERADO POR LA ESSMAR E.S.P."/>
    <n v="8"/>
    <x v="1"/>
    <n v="2"/>
    <n v="1"/>
    <x v="0"/>
    <n v="0"/>
    <n v="35708036.630000003"/>
    <n v="35708036.630000003"/>
    <n v="0"/>
    <n v="0"/>
    <s v="Gerente"/>
    <s v="CO-MAG-47001"/>
    <s v="Abraham Isaac Cure Bojanini"/>
    <n v="3106305863"/>
    <s v="abraham.cure@essmar.gov.co"/>
    <n v="0"/>
    <n v="0"/>
    <n v="0"/>
    <n v="0"/>
    <x v="0"/>
  </r>
  <r>
    <n v="70171503"/>
    <s v="PRESTACIÓN DE SERVICIO DE INSPECCIÓN Y FOTOGRAMÉTRIA CON ROV PARA EL EMISARIO SUBMARINO DE SANTA MARTA"/>
    <n v="7"/>
    <x v="4"/>
    <n v="1"/>
    <n v="1"/>
    <x v="0"/>
    <n v="0"/>
    <n v="44695903.32"/>
    <n v="44695903.32"/>
    <n v="0"/>
    <n v="0"/>
    <s v="Gerente"/>
    <s v="CO-MAG-47001"/>
    <s v="Abraham Isaac Cure Bojanini"/>
    <n v="3106305863"/>
    <s v="abraham.cure@essmar.gov.co"/>
    <n v="0"/>
    <n v="0"/>
    <n v="0"/>
    <n v="0"/>
    <x v="0"/>
  </r>
  <r>
    <n v="77101505"/>
    <s v="ADQUISICIÓN DE UNA PÓLIZA DE SEGURO (LICENCIA MARITIMA)"/>
    <n v="5"/>
    <x v="5"/>
    <n v="1"/>
    <n v="1"/>
    <x v="1"/>
    <n v="0"/>
    <n v="9284096.1899999995"/>
    <n v="9284096.1899999995"/>
    <n v="0"/>
    <n v="0"/>
    <s v="Gerente"/>
    <s v="CO-MAG-47001"/>
    <s v="Abraham Isaac Cure Bojanini"/>
    <n v="3106305863"/>
    <s v="abraham.cure@essmar.gov.co"/>
    <n v="0"/>
    <n v="0"/>
    <n v="0"/>
    <n v="0"/>
    <x v="0"/>
  </r>
  <r>
    <s v="47101539;71121905;76121603;76121701"/>
    <s v="PRESTACIÓN DE SERVICIOS PARA MANTENIMIENTOS PREVENTIVOS Y CORRECTIVOS DE LAS REDES DEL SISTEMA DE ALCANTARILLADO DEL DISTRITO DE SANTA MARTA CON EQUIPOS SUCCIÓN PRESIÓN"/>
    <n v="5"/>
    <x v="6"/>
    <n v="6"/>
    <n v="1"/>
    <x v="0"/>
    <n v="0"/>
    <n v="3568212164"/>
    <n v="3568212164"/>
    <n v="0"/>
    <n v="0"/>
    <s v="Gerente"/>
    <s v="CO-MAG-47001"/>
    <s v="Abraham Isaac Cure Bojanini"/>
    <n v="3106305863"/>
    <s v="abraham.cure@essmar.gov.co"/>
    <n v="0"/>
    <n v="0"/>
    <n v="0"/>
    <n v="0"/>
    <x v="0"/>
  </r>
  <r>
    <s v="40151503;40151510;40151517;40151526"/>
    <s v="ADQUISICION DE EQUIPO TRACTOBOMBA CON CAMARA ISONORA PARA LA OPERACION DEL SERVICIO DE ALCANTARILLADO DE LA EMPRESA DE SERVICIOS PUBLICOS DEL DISTRITO DE SANTA MARTA ESSMAR ESP."/>
    <n v="7"/>
    <x v="4"/>
    <n v="1"/>
    <n v="1"/>
    <x v="0"/>
    <n v="0"/>
    <n v="159417164.15400001"/>
    <n v="159417164.15400001"/>
    <n v="0"/>
    <n v="0"/>
    <s v="Gerente"/>
    <s v="CO-MAG-47001"/>
    <s v="Abraham Isaac Cure Bojanini"/>
    <n v="3106305863"/>
    <s v="abraham.cure@essmar.gov.co"/>
    <n v="0"/>
    <n v="0"/>
    <n v="0"/>
    <n v="0"/>
    <x v="0"/>
  </r>
  <r>
    <s v="30121700;30121713;30121714"/>
    <s v="ADQUISICION DE TAPAS DE MANHOL EN HIERRO DÚCTIL Y FERROCONCRETO PARA LA OPERACION DEL SERVICIO ALCANTARILLADO DE LA EMPRESA DE SERVICIOS PUBLICOS DEL DISTRITO DE SANTA MARTA ESSMAR ESP."/>
    <n v="5"/>
    <x v="6"/>
    <n v="2"/>
    <n v="1"/>
    <x v="0"/>
    <n v="0"/>
    <n v="132741180"/>
    <n v="132741180"/>
    <n v="0"/>
    <n v="0"/>
    <s v="Gerente"/>
    <s v="CO-MAG-47001"/>
    <s v="Abraham Isaac Cure Bojanini"/>
    <n v="3106305863"/>
    <s v="abraham.cure@essmar.gov.co"/>
    <n v="0"/>
    <n v="0"/>
    <n v="0"/>
    <n v="0"/>
    <x v="0"/>
  </r>
  <r>
    <s v="40171603;20122845"/>
    <s v="SUMINISTRAR ELEMENTOS, MATERIALES EN HIERRO DÚCTIL Y ACCESORIOS DE TUBERIA EN GENERAL PARA LA OPERACION DEL SERVICIO DE ACUEDUCTO Y ALCANTARILLADO DE LA EMPRESA DE SERVICIOS PUBLICOS DEL DISTRITO DE SANTA MARTA ESSMAR ESP."/>
    <n v="1"/>
    <x v="7"/>
    <n v="9"/>
    <n v="1"/>
    <x v="0"/>
    <n v="0"/>
    <n v="1251848529"/>
    <n v="1251848529"/>
    <n v="0"/>
    <n v="0"/>
    <s v="Gerente"/>
    <s v="CO-MAG-47001"/>
    <s v="Abraham Isaac Cure Bojanini"/>
    <n v="3106305863"/>
    <s v="abraham.cure@essmar.gov.co"/>
    <n v="0"/>
    <n v="0"/>
    <n v="0"/>
    <n v="0"/>
    <x v="0"/>
  </r>
  <r>
    <n v="39121321"/>
    <s v="SUMINISTRAR ELEMENTOS Y MATERIALES DE FERRETERÍA EN GENERAL PARA LA OPERACIÓN DE LAS DIFERENTES ÁREAS DE LA EMPRESA DE SERVICIOS PÚBLICOS DEL DISTRITO DE SANTA MARTA ESSMAR E.S.P..&quot;,"/>
    <n v="2"/>
    <x v="3"/>
    <n v="8"/>
    <n v="1"/>
    <x v="0"/>
    <n v="0"/>
    <n v="1919932000"/>
    <n v="1919932000"/>
    <n v="0"/>
    <n v="0"/>
    <s v="Gerente"/>
    <s v="CO-MAG-47001"/>
    <s v="Abraham Isaac Cure Bojanini"/>
    <n v="3106305863"/>
    <s v="abraham.cure@essmar.gov.co"/>
    <n v="0"/>
    <n v="0"/>
    <n v="0"/>
    <n v="0"/>
    <x v="0"/>
  </r>
  <r>
    <s v="40171617;40171708;40172808;40172906;40173707"/>
    <s v="SUMINISTRAR MATERIALES EN PVC PARA LA OPERACIÓN DE LAS DIFERENTES ÁREAS DE LA EMPRESA DE LOS SERVICIOS PÚBLICOS DE DISTRITO DE SANTA MARTA ESSMAR E.S.P.,"/>
    <n v="2"/>
    <x v="3"/>
    <n v="5"/>
    <n v="1"/>
    <x v="0"/>
    <n v="0"/>
    <n v="622800000"/>
    <n v="622800000"/>
    <n v="0"/>
    <n v="0"/>
    <s v="Gerente"/>
    <s v="CO-MAG-47001"/>
    <s v="Abraham Isaac Cure Bojanini"/>
    <n v="3106305863"/>
    <s v="abraham.cure@essmar.gov.co"/>
    <n v="0"/>
    <n v="0"/>
    <n v="0"/>
    <n v="0"/>
    <x v="0"/>
  </r>
  <r>
    <s v="41112110; 43222609"/>
    <s v="SUMINISTRO DE EQUIPOS, INSUMOS Y HERRAMIENTAS PARA LA INSTALACIÓN DE 50 PUNTOS DE PRESIÓN EN LA RED DE DISTRIBUCIÓN DEL SISTEMA DE ACUEDUCTO DE LA ESSMAR E.S.P."/>
    <n v="3"/>
    <x v="7"/>
    <n v="10"/>
    <n v="1"/>
    <x v="0"/>
    <n v="0"/>
    <n v="240000000"/>
    <n v="240000000"/>
    <n v="0"/>
    <n v="0"/>
    <s v="Gerente"/>
    <s v="CO-MAG-47001"/>
    <s v="Abraham Isaac Cure Bojanini"/>
    <n v="3106305863"/>
    <s v="abraham.cure@essmar.gov.co"/>
    <n v="0"/>
    <n v="0"/>
    <n v="0"/>
    <n v="0"/>
    <x v="0"/>
  </r>
  <r>
    <n v="32151703"/>
    <s v="SUMINISTRO DE EQUIPOS ELECTROMAGNETICO DE MEDICIÓN DE CAUDAL PARA EL CONTROL Y REDUCCIÓN DE PERDIDAS DEL SISTEMA DE ACUEDUCTO DE LA ESSMAR E.S.P."/>
    <n v="2"/>
    <x v="8"/>
    <n v="11"/>
    <n v="1"/>
    <x v="0"/>
    <n v="0"/>
    <n v="882300000"/>
    <n v="882300000"/>
    <n v="0"/>
    <n v="0"/>
    <s v="Gerente"/>
    <s v="CO-MAG-47001"/>
    <s v="Abraham Isaac Cure Bojanini"/>
    <n v="3106305863"/>
    <s v="abraham.cure@essmar.gov.co"/>
    <n v="0"/>
    <n v="0"/>
    <n v="0"/>
    <n v="0"/>
    <x v="0"/>
  </r>
  <r>
    <s v="40141604; 40141609; 40141613; 40141769; 32151703; 43222609"/>
    <s v="SUMINISTRO E INSTALACIÓN LLAVE EN MANO DE ACTUADORES Y VALVULA DE CONTROL DE CAUDAL PARA LA OPTIMIZACIÓN DE LA DISTRIBUCIÓN EN LOS TANQUES DE ALMACENAMIENTO Y RED DE DISTRIBUCION DEL SISTEMA DE ACUEDUCTO DE LA DE LA ESSMAR E.S.P."/>
    <n v="3"/>
    <x v="7"/>
    <n v="10"/>
    <n v="1"/>
    <x v="0"/>
    <n v="0"/>
    <n v="250000000"/>
    <n v="250000000"/>
    <n v="0"/>
    <n v="0"/>
    <s v="Gerente"/>
    <s v="CO-MAG-47001"/>
    <s v="Abraham Isaac Cure Bojanini"/>
    <n v="3106305863"/>
    <s v="abraham.cure@essmar.gov.co"/>
    <n v="0"/>
    <n v="0"/>
    <n v="0"/>
    <n v="0"/>
    <x v="0"/>
  </r>
  <r>
    <s v=";23241601 ;23241616 ;23241606 ;23241609"/>
    <s v="SUMINISTRO DE EQUIPOS MENORES PARA LA OPERACIÓN DE ACUEDUCTO Y ALCANTARILLADO A CARGO DE LA ESSMAR ESP."/>
    <n v="1"/>
    <x v="7"/>
    <n v="9"/>
    <n v="1"/>
    <x v="0"/>
    <n v="0"/>
    <n v="550000000"/>
    <n v="550000000"/>
    <n v="0"/>
    <n v="0"/>
    <s v="Gerente"/>
    <s v="CO-MAG-47001"/>
    <s v="Abraham Isaac Cure Bojanini"/>
    <n v="3106305863"/>
    <s v="abraham.cure@essmar.gov.co"/>
    <n v="0"/>
    <n v="0"/>
    <n v="0"/>
    <n v="0"/>
    <x v="0"/>
  </r>
  <r>
    <n v="72154056"/>
    <s v="PRESTACIÓN DEL SERVICIO DE LAVADO Y DESINFECCIÓN DE LOS TANQUES DE ALMACENAMIENTO DE AGUA POTABLE OPERADOS POR LA EMPRESA DE SERVICIOS PÚBLICOS DEL DISTRITO DE SANTA MARTA ESSMAR E.S.P.” _x000a_"/>
    <n v="1"/>
    <x v="7"/>
    <n v="10"/>
    <n v="1"/>
    <x v="0"/>
    <n v="0"/>
    <n v="624286721.26999998"/>
    <n v="624286721.26999998"/>
    <n v="0"/>
    <n v="0"/>
    <s v="Gerente"/>
    <s v="CO-MAG-47001"/>
    <s v="Abraham Isaac Cure Bojanini"/>
    <n v="3106305863"/>
    <s v="abraham.cure@essmar.gov.co"/>
    <n v="0"/>
    <n v="0"/>
    <n v="0"/>
    <n v="0"/>
    <x v="0"/>
  </r>
  <r>
    <s v="80131502;80131503"/>
    <s v="ARRENDAMIENTO DE ÁREA DE TERRENO DE APROXIMADAMENTE 48 M2, QUE HACE PARTE DEL LOTE DE MAYOR EXTENSIÓN CONOCIDO COMO &quot;TALLER DE SAN FERNANDO&quot; PARA QUE LA ESSMAR E.S.P., OPERE LA ESTACIÓN DE BOMBEO DE AGUA POTABLE EBAP SAN FERNANDO"/>
    <n v="12"/>
    <x v="2"/>
    <n v="12"/>
    <n v="1"/>
    <x v="1"/>
    <n v="0"/>
    <n v="6206269.4299999997"/>
    <n v="6206269.4299999997"/>
    <n v="0"/>
    <n v="0"/>
    <s v="Gerente"/>
    <s v="CO-MAG-47001"/>
    <s v="Abraham Isaac Cure Bojanini"/>
    <n v="3106305863"/>
    <s v="abraham.cure@essmar.gov.co"/>
    <n v="0"/>
    <n v="0"/>
    <n v="0"/>
    <n v="0"/>
    <x v="0"/>
  </r>
  <r>
    <s v=" 83101506;83101508;83101509"/>
    <s v="PRESTACIÓN DE SERVICIOS DE CONSERVACIÓN, MANTENIMIENTO Y CORRECTA OPERACIÓN DE LA MICROCENTRAL HIDROELÉCTRICA DEL RIO PIEDRAS"/>
    <n v="12"/>
    <x v="2"/>
    <n v="12"/>
    <n v="1"/>
    <x v="1"/>
    <n v="0"/>
    <n v="379080000"/>
    <n v="379080000"/>
    <n v="0"/>
    <n v="0"/>
    <s v="Gerente"/>
    <s v="CO-MAG-47001"/>
    <s v="Abraham Isaac Cure Bojanini"/>
    <n v="3106305863"/>
    <s v="abraham.cure@essmar.gov.co"/>
    <n v="0"/>
    <n v="0"/>
    <n v="0"/>
    <n v="0"/>
    <x v="0"/>
  </r>
  <r>
    <s v="80131502;80131503"/>
    <s v="ARRENDAMIENTO DE AREA DETERRENO DE 10 M X 10 M, QUE HACE PARTE DEL LOTE DE MAYOR EXTENSIÓN CONOCIDO COMO &quot;GAIRA GOLF&quot; PARA QUE LA ESSMAR E.S.P., OPERE EL POZO SUBTERRANEO NARANJO #2"/>
    <n v="12"/>
    <x v="2"/>
    <n v="12"/>
    <n v="1"/>
    <x v="1"/>
    <n v="0"/>
    <n v="72421128"/>
    <n v="72421128"/>
    <n v="0"/>
    <n v="0"/>
    <s v="Gerente"/>
    <s v="CO-MAG-47001"/>
    <s v="Abraham Isaac Cure Bojanini"/>
    <n v="3106305863"/>
    <s v="abraham.cure@essmar.gov.co"/>
    <n v="0"/>
    <n v="0"/>
    <n v="0"/>
    <n v="0"/>
    <x v="0"/>
  </r>
  <r>
    <n v="25101610"/>
    <s v="PRESTACION DE SERVICIO DE TRANSPORTE DE AGUA POTABLE A TRAVES DE MEDIOS ALTERNATIVOS, CON EL FIN DE ATENDER EN CUALQUIER TIEMPO LAS NECESIDADES DEL SISTEMA DE ACUEDUCTO OPERADO POR LA EMPRESA DE SERVICIOS PUBLICOS DEL DISTRITO DE SANTA MARTA - ESSMAR E.S.P."/>
    <n v="2"/>
    <x v="3"/>
    <n v="8"/>
    <n v="1"/>
    <x v="0"/>
    <n v="0"/>
    <n v="2600000000"/>
    <n v="2600000000"/>
    <n v="0"/>
    <n v="0"/>
    <s v="Gerente"/>
    <s v="CO-MAG-47001"/>
    <s v="Abraham Isaac Cure Bojanini"/>
    <n v="3106305863"/>
    <s v="abraham.cure@essmar.gov.co"/>
    <n v="0"/>
    <n v="0"/>
    <n v="0"/>
    <n v="0"/>
    <x v="0"/>
  </r>
  <r>
    <s v="47101605;47101608;12161500"/>
    <s v="SUMINISTRO DE LOS INSUMOS QUIMICOS CLORO GAS E HIPOCLORITO DE SODIO PARA LOS PROCESOS DE DESINFECCIÓN EN LA POTABILIZACIÓN DE LAS PLANTAS DE TRATAMIENTO DE AGUA POTABLE Y FUENTES DE AGUA SUBTERRANEA DE LA ESSMAR E.S.P"/>
    <n v="1"/>
    <x v="7"/>
    <n v="11"/>
    <n v="1"/>
    <x v="0"/>
    <n v="0"/>
    <n v="1602292427.2739999"/>
    <n v="1602292427.2739999"/>
    <n v="0"/>
    <n v="0"/>
    <s v="Gerente"/>
    <s v="CO-MAG-47001"/>
    <s v="Abraham Isaac Cure Bojanini"/>
    <n v="3106305863"/>
    <s v="abraham.cure@essmar.gov.co"/>
    <n v="0"/>
    <n v="0"/>
    <n v="0"/>
    <n v="0"/>
    <x v="0"/>
  </r>
  <r>
    <s v="47101605;47101608;12161500"/>
    <s v="SUMINISTRO DEL INSUMO QUIMICO PAC (POLICLORURO DE ALUMINIO) CON SU ADECUADO Y RESPECTIVO TRANSPORTE A LOS SITIOS DE APLICACIÓN, SISTEMAS DE ALMACENAMIENTO DEL PRODUCTO Y SISTEMAS DE DOSIFICACIÓN Y APLICACIÓN EN LAS PLANTAS DE TRATAMIENTO DE LA ESSMAR E.S.P"/>
    <n v="1"/>
    <x v="7"/>
    <n v="9"/>
    <n v="1"/>
    <x v="0"/>
    <n v="0"/>
    <n v="2273722996.2174001"/>
    <n v="2273722996.2174001"/>
    <n v="0"/>
    <n v="0"/>
    <s v="Gerente"/>
    <s v="CO-MAG-47001"/>
    <s v="Abraham Isaac Cure Bojanini"/>
    <n v="3106305863"/>
    <s v="abraham.cure@essmar.gov.co"/>
    <n v="0"/>
    <n v="0"/>
    <n v="0"/>
    <n v="0"/>
    <x v="0"/>
  </r>
  <r>
    <s v="22101715; _x000a_41123401; 47101505"/>
    <s v="MANTENIMIENTO AL SISTEMA DE DOSIFICACIÓN DE CLORO DE LAS PLANTAS DE TRATAMIENTO DE MAMATOCO Y EL ROBLE"/>
    <n v="1"/>
    <x v="7"/>
    <n v="11"/>
    <n v="1"/>
    <x v="0"/>
    <n v="0"/>
    <n v="21191434.32"/>
    <n v="21191434.32"/>
    <n v="0"/>
    <n v="0"/>
    <s v="Gerente"/>
    <s v="CO-MAG-47001"/>
    <s v="Abraham Isaac Cure Bojanini"/>
    <n v="3106305863"/>
    <s v="abraham.cure@essmar.gov.co"/>
    <n v="0"/>
    <n v="0"/>
    <n v="0"/>
    <n v="0"/>
    <x v="0"/>
  </r>
  <r>
    <n v="71123002"/>
    <s v="MANTENIMIENTO CORRECTIVO Y PREVENTIVO DE BÁSCULAS PARA SISTEMAS DE CLORACIÓN EN LAS PLANTAS DE TRATAMIENTO DE AGUA POTABLE DE LA ESSMAR E.S.P "/>
    <n v="1"/>
    <x v="2"/>
    <n v="11"/>
    <n v="1"/>
    <x v="0"/>
    <n v="0"/>
    <n v="56151000"/>
    <n v="56151000"/>
    <n v="0"/>
    <n v="0"/>
    <s v="Gerente"/>
    <s v="CO-MAG-47001"/>
    <s v="Abraham Isaac Cure Bojanini"/>
    <n v="3106305863"/>
    <s v="abraham.cure@essmar.gov.co"/>
    <n v="0"/>
    <n v="0"/>
    <n v="0"/>
    <n v="0"/>
    <x v="0"/>
  </r>
  <r>
    <n v="41104809"/>
    <s v="OPTIMIZACIÓN DE SEDIMENTADORES EN LA PTAP MAMATOCO"/>
    <n v="1"/>
    <x v="2"/>
    <n v="11"/>
    <n v="1"/>
    <x v="0"/>
    <n v="0"/>
    <n v="56508514"/>
    <n v="56508514"/>
    <n v="0"/>
    <n v="0"/>
    <s v="Gerente"/>
    <s v="CO-MAG-47001"/>
    <s v="Abraham Isaac Cure Bojanini"/>
    <n v="3106305863"/>
    <s v="abraham.cure@essmar.gov.co"/>
    <n v="0"/>
    <n v="0"/>
    <n v="0"/>
    <n v="0"/>
    <x v="0"/>
  </r>
  <r>
    <n v="70171707"/>
    <s v="PRESTACIÓN DE SERVICIO PARA EL PROCESO DE SELLAMIENTO Y/O CLAUSURA DE LOS POZOS INACTIVOS"/>
    <n v="2"/>
    <x v="3"/>
    <n v="2"/>
    <n v="1"/>
    <x v="0"/>
    <n v="0"/>
    <n v="96911655"/>
    <n v="96911655"/>
    <n v="0"/>
    <n v="0"/>
    <s v="Gerente"/>
    <s v="CO-MAG-47001"/>
    <s v="Abraham Isaac Cure Bojanini"/>
    <n v="3106305863"/>
    <s v="abraham.cure@essmar.gov.co"/>
    <n v="0"/>
    <n v="0"/>
    <n v="0"/>
    <n v="0"/>
    <x v="0"/>
  </r>
  <r>
    <s v="72154103 ;72154109;73161503;72154503"/>
    <s v="PRESTACIÓN DE SERVICIO PARA EL MANTENIMIENTO CORRECTIVO Y PREVENTIVO DE LAS BOMBAS DE AGUA POTABLE, BOMBAS DE AGUA RESIDUAL, SERVICIOS Y REPARACIONES METALMECÁNICAS DE LA EMPRESA DE SERVICIOS PÚBLICOS DEL DISTRITO DE SANTA MARTA ESSMAR E.S.P"/>
    <n v="4"/>
    <x v="5"/>
    <n v="6"/>
    <n v="1"/>
    <x v="0"/>
    <n v="0"/>
    <n v="1325800003"/>
    <n v="1325800003"/>
    <n v="0"/>
    <n v="0"/>
    <s v="Gerente"/>
    <s v="CO-MAG-47001"/>
    <s v="Abraham Isaac Cure Bojanini"/>
    <n v="3106305863"/>
    <s v="abraham.cure@essmar.gov.co"/>
    <n v="0"/>
    <n v="0"/>
    <n v="0"/>
    <n v="0"/>
    <x v="0"/>
  </r>
  <r>
    <n v="70171707"/>
    <s v="PRESTACION DE SERVICIO PARA EL MANTENIMIENTO PREVENTIVO Y CORRECTIVO  DE LOS POZOS SUBTERRANEOS  DEL  SISTEMA DE ACUEDUCTO OPERADOS POR LA EMPRESA DE SERVICIOS PÚBLICOS DEL DISTRITO DE SANTA MARTA ESSMAR E.S.P.&quot;"/>
    <n v="1"/>
    <x v="7"/>
    <n v="9"/>
    <n v="1"/>
    <x v="0"/>
    <n v="0"/>
    <n v="1049871401"/>
    <n v="1049871401"/>
    <n v="0"/>
    <n v="0"/>
    <s v="Gerente"/>
    <s v="CO-MAG-47001"/>
    <s v="Abraham Isaac Cure Bojanini"/>
    <n v="3106305863"/>
    <s v="abraham.cure@essmar.gov.co"/>
    <n v="0"/>
    <n v="0"/>
    <n v="0"/>
    <n v="0"/>
    <x v="0"/>
  </r>
  <r>
    <s v="40151503;40151513"/>
    <s v="SUMINISTRO DE BOMBAS DE AGUA POTABLE Y/O AGUA RESIDUAL  PARA LAS EBAP Y EBAR DE LA EMPRESA DE SERVICIOS PÚBLICOS DEL DISTRITO DE SANTA MARTA ESSMAR E.S.P."/>
    <n v="1"/>
    <x v="7"/>
    <n v="6"/>
    <n v="1"/>
    <x v="0"/>
    <n v="0"/>
    <n v="1544029968"/>
    <n v="1544029968"/>
    <n v="0"/>
    <n v="0"/>
    <s v="Gerente"/>
    <s v="CO-MAG-47001"/>
    <s v="Abraham Isaac Cure Bojanini"/>
    <n v="3106305863"/>
    <s v="abraham.cure@essmar.gov.co"/>
    <n v="0"/>
    <n v="0"/>
    <n v="0"/>
    <n v="0"/>
    <x v="0"/>
  </r>
  <r>
    <n v="32101524"/>
    <s v="SUMINISTRO DE VARIADORES DE FRECUENCIA PARA LAS EBAP Y EBAR DE LA EMPRESA DE SERVICIOS PÚBLICOS DEL DISTRITO DE SANTA MARTA ESSMAR E.S.P."/>
    <n v="1"/>
    <x v="7"/>
    <n v="6"/>
    <n v="1"/>
    <x v="0"/>
    <n v="0"/>
    <n v="1357753824"/>
    <n v="1357753824"/>
    <n v="0"/>
    <n v="0"/>
    <s v="Gerente"/>
    <s v="CO-MAG-47001"/>
    <s v="Abraham Isaac Cure Bojanini"/>
    <n v="3106305863"/>
    <s v="abraham.cure@essmar.gov.co"/>
    <n v="0"/>
    <n v="0"/>
    <n v="0"/>
    <n v="0"/>
    <x v="0"/>
  </r>
  <r>
    <s v="23241601;23241616;23241606;23241609"/>
    <s v="SUMINISTRO DE HERRAMIENTAS MECANICAS, ELECTRICAS Y MANUALES PARA LAS DIFERENTES AREAS OPERATIVAS DE LA ESSMAR E.S.P"/>
    <n v="1"/>
    <x v="7"/>
    <n v="6"/>
    <n v="1"/>
    <x v="0"/>
    <n v="0"/>
    <n v="385691763.5"/>
    <n v="385691763.5"/>
    <n v="0"/>
    <n v="0"/>
    <s v="Gerente"/>
    <s v="CO-MAG-47001"/>
    <s v="Abraham Isaac Cure Bojanini"/>
    <n v="3106305863"/>
    <s v="abraham.cure@essmar.gov.co"/>
    <n v="0"/>
    <n v="0"/>
    <n v="0"/>
    <n v="0"/>
    <x v="0"/>
  </r>
  <r>
    <n v="39121001"/>
    <s v="ADQUISICION DE TRANSFORMADORES DE POTENCIA DE MEDIA Y BAJA TENSION PARA LAS ESTACIONES DE AGUA POTABLE Y AGUA RESIDIUAL "/>
    <n v="3"/>
    <x v="0"/>
    <n v="6"/>
    <n v="1"/>
    <x v="0"/>
    <n v="0"/>
    <n v="367500376"/>
    <n v="367500376"/>
    <n v="0"/>
    <n v="0"/>
    <s v="Gerente"/>
    <s v="CO-MAG-47001"/>
    <s v="Abraham Isaac Cure Bojanini"/>
    <n v="3106305863"/>
    <s v="abraham.cure@essmar.gov.co"/>
    <n v="0"/>
    <n v="0"/>
    <n v="0"/>
    <n v="0"/>
    <x v="0"/>
  </r>
  <r>
    <n v="39121311"/>
    <s v="SUMINISTRO DE ELEMENTOS Y MATERIALES ELECTRICOS PARA LA OPERACION DE LAS DIFERENTES AREAS DE LA EMPRESA DE SERVICIOS PUBLICOS DE DISTRITO DE SANTA MARTA ESSMAR E.S.P.”"/>
    <n v="1"/>
    <x v="7"/>
    <n v="10"/>
    <n v="1"/>
    <x v="0"/>
    <n v="0"/>
    <n v="286072800"/>
    <n v="286072800"/>
    <n v="0"/>
    <n v="0"/>
    <s v="Gerente"/>
    <s v="CO-MAG-47001"/>
    <s v="Abraham Isaac Cure Bojanini"/>
    <n v="3106305863"/>
    <s v="abraham.cure@essmar.gov.co"/>
    <n v="0"/>
    <n v="0"/>
    <n v="0"/>
    <n v="0"/>
    <x v="0"/>
  </r>
  <r>
    <n v="39121311"/>
    <s v="SUMINISTRO DE ELEMENTOS Y MATERIALES ELECTRICOS PARA LA OPERACION DE LAS DIFERENTES AREAS Y ESTACIONES DE BOMBEO  DE LA EMPRESA DE SERVICIOS PUBLICOS DE DISTRITO DE SANTA MARTA ESSMAR E.S.P.”"/>
    <n v="1"/>
    <x v="7"/>
    <n v="10"/>
    <n v="1"/>
    <x v="0"/>
    <n v="0"/>
    <n v="264067200"/>
    <n v="264067200"/>
    <n v="0"/>
    <n v="0"/>
    <s v="Gerente"/>
    <s v="CO-MAG-47001"/>
    <s v="Abraham Isaac Cure Bojanini"/>
    <n v="3106305863"/>
    <s v="abraham.cure@essmar.gov.co"/>
    <n v="0"/>
    <n v="0"/>
    <n v="0"/>
    <n v="0"/>
    <x v="0"/>
  </r>
  <r>
    <s v="40151511;40151513"/>
    <s v="ADQUISICIÓN DE CONJUNTO BOMBA-MOTOR SUMERGIBLES TIPO LAPICERO PARA POZOS PROFUNDOS DE AGUA POTABLE DE LA ESSMAR E.S.P"/>
    <n v="1"/>
    <x v="7"/>
    <n v="4"/>
    <n v="1"/>
    <x v="0"/>
    <n v="0"/>
    <n v="306680422"/>
    <n v="306680422"/>
    <n v="0"/>
    <n v="0"/>
    <s v="Gerente"/>
    <s v="CO-MAG-47001"/>
    <s v="Abraham Isaac Cure Bojanini"/>
    <n v="3106305863"/>
    <s v="abraham.cure@essmar.gov.co"/>
    <n v="0"/>
    <n v="0"/>
    <n v="0"/>
    <n v="0"/>
    <x v="0"/>
  </r>
  <r>
    <s v="73152108; 26111601"/>
    <s v="PRESTACIÓN DE SERVICIO DE MANTENIMIENTO PREVENTIVO Y CORRECTIVO PARA  LOS GENERADORES ELECTRICOS OPERADOS POR LA EMPRESA DE SERVICIOS PÙBLICOS DEL DISTRITO DE SANTA MARTA ESSMAR E.S.P."/>
    <n v="3"/>
    <x v="5"/>
    <n v="4"/>
    <n v="1"/>
    <x v="0"/>
    <n v="0"/>
    <n v="274111822"/>
    <n v="274111822"/>
    <n v="0"/>
    <n v="0"/>
    <s v="Gerente"/>
    <s v="CO-MAG-47001"/>
    <s v="Abraham Isaac Cure Bojanini"/>
    <n v="3106305863"/>
    <s v="abraham.cure@essmar.gov.co"/>
    <n v="0"/>
    <n v="0"/>
    <n v="0"/>
    <n v="0"/>
    <x v="0"/>
  </r>
  <r>
    <s v="73152108;39121001;39121002"/>
    <s v="MANTENIMIENTO PREVENTIVO Y CORRECTIVO DE  RED ELECTRICA DE MEDIA TENSION, ESTRUCTURAS  DE MEDIA TENSIÓN  Y TRANSFORMADORES DE POTENCIA, OPERADOS POR LA EMPRESA DE SERVICIOS PÙBLICOS DEL DISTRITO DE SANTA MARTA ESSMAR E.S.P."/>
    <n v="1"/>
    <x v="7"/>
    <n v="10"/>
    <n v="1"/>
    <x v="0"/>
    <n v="0"/>
    <n v="543262196"/>
    <n v="543262196"/>
    <n v="0"/>
    <n v="0"/>
    <s v="Gerente"/>
    <s v="CO-MAG-47001"/>
    <s v="Abraham Isaac Cure Bojanini"/>
    <n v="3106305863"/>
    <s v="abraham.cure@essmar.gov.co"/>
    <n v="0"/>
    <n v="0"/>
    <n v="0"/>
    <n v="0"/>
    <x v="0"/>
  </r>
  <r>
    <n v="26111601"/>
    <s v="SUMINISTRO DE GENERADORES ELÉCTRICOS  Y REPUESTOS DE GENERADORES PARA LAS ESTACIONES DE AGUA RESIDUAL Y AGUA POTABLE DE LA ESSMAR E.S.P"/>
    <n v="2"/>
    <x v="3"/>
    <n v="6"/>
    <n v="1"/>
    <x v="0"/>
    <n v="0"/>
    <n v="577366013"/>
    <n v="577366013"/>
    <n v="0"/>
    <n v="0"/>
    <s v="Gerente"/>
    <s v="CO-MAG-47001"/>
    <s v="Abraham Isaac Cure Bojanini"/>
    <n v="3106305863"/>
    <s v="abraham.cure@essmar.gov.co"/>
    <n v="0"/>
    <n v="0"/>
    <n v="0"/>
    <n v="0"/>
    <x v="0"/>
  </r>
  <r>
    <n v="40151609"/>
    <s v="SUMINISTRO DE KITS DE REPUESTOS DE BOMBA SUMERGIBLE DE AGUA RESIDUAL MARCA FLYGT Y SULZER DE LA ESSMAR E.S.P"/>
    <n v="1"/>
    <x v="7"/>
    <n v="6"/>
    <n v="1"/>
    <x v="0"/>
    <n v="0"/>
    <n v="417355876"/>
    <n v="417355876"/>
    <n v="0"/>
    <n v="0"/>
    <s v="Gerente"/>
    <s v="CO-MAG-47001"/>
    <s v="Abraham Isaac Cure Bojanini"/>
    <n v="3106305863"/>
    <s v="abraham.cure@essmar.gov.co"/>
    <n v="0"/>
    <n v="0"/>
    <n v="0"/>
    <n v="0"/>
    <x v="0"/>
  </r>
  <r>
    <n v="40151513"/>
    <s v="SUMINISTRO DE DOS (2) BOMBAS SUMERGIBLES DE AGUA RESIDUAL DE (600 l/s) 250 HP  Y UNA (1)  BOMBA SUMERGIBLE PARA ESTACION EBAR ZUCA DE 300 l/s 335HP"/>
    <n v="1"/>
    <x v="7"/>
    <n v="6"/>
    <n v="1"/>
    <x v="0"/>
    <n v="0"/>
    <n v="999833063"/>
    <n v="999833063"/>
    <n v="0"/>
    <n v="0"/>
    <s v="Gerente"/>
    <s v="CO-MAG-47001"/>
    <s v="Abraham Isaac Cure Bojanini"/>
    <n v="3106305863"/>
    <s v="abraham.cure@essmar.gov.co"/>
    <n v="0"/>
    <n v="0"/>
    <n v="0"/>
    <n v="0"/>
    <x v="0"/>
  </r>
  <r>
    <s v="72153613:72154066"/>
    <s v="MANTENIMIENTO MUEBLES Y ENSERES"/>
    <n v="2"/>
    <x v="7"/>
    <n v="8"/>
    <n v="1"/>
    <x v="0"/>
    <n v="0"/>
    <n v="53816231"/>
    <n v="53816231"/>
    <n v="0"/>
    <n v="0"/>
    <s v="Gerente"/>
    <s v="CO-MAG-47001"/>
    <s v="Alfonso Orozco Díaz"/>
    <n v="3242667188"/>
    <s v="alfonso.orozco@essmar.gov.co"/>
    <n v="0"/>
    <n v="0"/>
    <n v="0"/>
    <n v="0"/>
    <x v="1"/>
  </r>
  <r>
    <s v="56101519;56101522;56101702;56101703"/>
    <s v="SUMINISTRO DE MUEBLES Y ENSERES"/>
    <n v="2"/>
    <x v="7"/>
    <n v="8"/>
    <n v="1"/>
    <x v="0"/>
    <n v="0"/>
    <n v="208330648"/>
    <n v="208330648"/>
    <n v="0"/>
    <n v="0"/>
    <s v="Gerente"/>
    <s v="CO-MAG-47001"/>
    <s v="Alfonso Orozco Díaz"/>
    <n v="3242667188"/>
    <s v="alfonso.orozco@essmar.gov.co"/>
    <n v="0"/>
    <n v="0"/>
    <n v="0"/>
    <n v="0"/>
    <x v="1"/>
  </r>
  <r>
    <n v="41113101"/>
    <s v=" PRESTAR SERVICIO DE REVISIÓN TÉCNICO MECÁNICA Y DE EMISIONES CONTAMINANTES PARA  LOS VEHICULOS DE LA EMPRESA DE SERVICIOS PUBLICOS DEL DISTRITO DE SANTA MARTA – ESSMAR ESP"/>
    <n v="1"/>
    <x v="2"/>
    <n v="12"/>
    <n v="1"/>
    <x v="1"/>
    <n v="0"/>
    <n v="5399883.5999999996"/>
    <n v="5399883.5999999996"/>
    <n v="0"/>
    <n v="0"/>
    <s v="Gerente"/>
    <s v="CO-MAG-47001"/>
    <s v="Alfonso Orozco Díaz"/>
    <n v="3242667188"/>
    <s v="alfonso.orozco@essmar.gov.co"/>
    <n v="0"/>
    <n v="0"/>
    <n v="0"/>
    <n v="0"/>
    <x v="1"/>
  </r>
  <r>
    <s v="72102103;72154043"/>
    <s v="PRESTACIÓN DE SERVICIOS PARA REALIZAR JORNADAS DE FUMIGACIÓN EN LAS DIFERENTES SEDES, POZOS Y EBARES DE LA ESSMAR E.S.P   "/>
    <n v="1"/>
    <x v="8"/>
    <n v="10"/>
    <n v="1"/>
    <x v="0"/>
    <n v="0"/>
    <n v="286582287.76800013"/>
    <n v="286582287.76800013"/>
    <n v="0"/>
    <n v="0"/>
    <s v="Gerente"/>
    <s v="CO-MAG-47001"/>
    <s v="Alfonso Orozco Díaz"/>
    <n v="3242667188"/>
    <s v="alfonso.orozco@essmar.gov.co"/>
    <n v="0"/>
    <n v="0"/>
    <n v="0"/>
    <n v="0"/>
    <x v="1"/>
  </r>
  <r>
    <n v="72101511"/>
    <s v="MANTENIMIENTO PREVENTIVO Y CORRECTIVO DE AIRE ACONDICIONADOS EN LAS DISTINTAS SEDES DE LA ESSMAR E.S.P."/>
    <n v="1"/>
    <x v="8"/>
    <n v="10"/>
    <n v="1"/>
    <x v="0"/>
    <n v="0"/>
    <n v="84494298"/>
    <n v="84494298"/>
    <n v="0"/>
    <n v="0"/>
    <s v="Gerente"/>
    <s v="CO-MAG-47001"/>
    <s v="Alfonso Orozco Díaz"/>
    <n v="3242667188"/>
    <s v="alfonso.orozco@essmar.gov.co"/>
    <n v="0"/>
    <n v="0"/>
    <n v="0"/>
    <n v="0"/>
    <x v="1"/>
  </r>
  <r>
    <n v="40101701"/>
    <s v="SUMINISTRO DE AIRE ACONDICIONADOS EN LAS DISTINTAS SEDES DE LA ESSMAR E.S.P."/>
    <n v="1"/>
    <x v="8"/>
    <n v="10"/>
    <n v="1"/>
    <x v="0"/>
    <n v="0"/>
    <n v="79838534.000000015"/>
    <n v="79838534.000000015"/>
    <n v="0"/>
    <n v="0"/>
    <s v="Gerente"/>
    <s v="CO-MAG-47001"/>
    <s v="Alfonso Orozco Díaz"/>
    <n v="3242667188"/>
    <s v="alfonso.orozco@essmar.gov.co"/>
    <n v="0"/>
    <n v="0"/>
    <n v="0"/>
    <n v="0"/>
    <x v="1"/>
  </r>
  <r>
    <n v="92101501"/>
    <s v="SERVICIO DE VIGILANCIA Y SEGURIDAD PRIVADA PARA LAS INSTALACIONES OPERADAS POR LA ESSMAR E.S.P"/>
    <n v="12"/>
    <x v="2"/>
    <n v="12"/>
    <n v="1"/>
    <x v="0"/>
    <n v="0"/>
    <n v="3710315195.8004212"/>
    <n v="3710315195.8004212"/>
    <n v="0"/>
    <n v="0"/>
    <s v="Gerente"/>
    <s v="CO-MAG-47001"/>
    <s v="Alfonso Orozco Díaz"/>
    <n v="3242667188"/>
    <s v="alfonso.orozco@essmar.gov.co"/>
    <n v="0"/>
    <n v="0"/>
    <n v="0"/>
    <n v="0"/>
    <x v="1"/>
  </r>
  <r>
    <n v="78101604"/>
    <s v="ALQUILER DE VEHÍCULO PARA EL TRASLADO DEL PERSONAL DE OPERACIÓN Y DE ADMINISTRACIÓN DE LA EMPRESA ESSMAR E.S.P"/>
    <n v="12"/>
    <x v="2"/>
    <n v="12"/>
    <n v="1"/>
    <x v="0"/>
    <n v="0"/>
    <n v="2223020004"/>
    <n v="2223020004"/>
    <n v="0"/>
    <n v="0"/>
    <s v="Gerente"/>
    <s v="CO-MAG-47001"/>
    <s v="Alfonso Orozco Díaz"/>
    <n v="3242667188"/>
    <s v="alfonso.orozco@essmar.gov.co"/>
    <n v="0"/>
    <n v="0"/>
    <n v="0"/>
    <n v="0"/>
    <x v="1"/>
  </r>
  <r>
    <n v="80111701"/>
    <s v="PRESTACIÓN DE SERVICIOS PARA LA EJECUCIÓN DE ACTIVIDADES OPERATIVAS Y ADMINISTRATIVAS DE LA EMPRESA ESSMAR ESP "/>
    <n v="1"/>
    <x v="8"/>
    <n v="11"/>
    <n v="1"/>
    <x v="0"/>
    <n v="0"/>
    <n v="350666798.66399997"/>
    <n v="350666798.66399997"/>
    <n v="0"/>
    <n v="0"/>
    <s v="Gerente"/>
    <s v="CO-MAG-47001"/>
    <s v="Alfonso Orozco Díaz"/>
    <n v="3242667188"/>
    <s v="alfonso.orozco@essmar.gov.co"/>
    <n v="0"/>
    <n v="0"/>
    <n v="0"/>
    <n v="0"/>
    <x v="1"/>
  </r>
  <r>
    <n v="78181701"/>
    <s v="SUMINISTRO DE COMBUSTIBLE PARA EL PARQUE AUTOMOTOR PERTENECIENTE A LA EMPRESA, VEHÍCULOS CONTRATADOS EN MODALIDAD DE RENTING Y DEMÁS EQUIPOS Y MAQUINARIA UTILIZADOS PARA LA OPERACIÓN Y PRESTACIÓN DE LOS SERVICIOS A CARGO DE LA ESSMAR E.S.P. "/>
    <n v="1"/>
    <x v="2"/>
    <n v="12"/>
    <n v="1"/>
    <x v="0"/>
    <n v="0"/>
    <n v="611634006"/>
    <n v="611634006"/>
    <n v="0"/>
    <n v="0"/>
    <s v="Gerente"/>
    <s v="CO-MAG-47001"/>
    <s v="Alfonso Orozco Díaz"/>
    <n v="3242667188"/>
    <s v="alfonso.orozco@essmar.gov.co"/>
    <n v="0"/>
    <n v="0"/>
    <n v="0"/>
    <n v="0"/>
    <x v="1"/>
  </r>
  <r>
    <s v="47131810;24111503;47131502;47131807;47131803;47131618:47131801;47131604;27112003"/>
    <s v="SUMINISTRO DE ELEMENTOS DE ASEO Y CAFETERIA PARA CUMPLIR CON EL OPTIMO DESEMPEÑO DE ACTIVIDADES ADMINISTRATIVAS Y OPERATIVAS DE LA ESSMAR ESP."/>
    <n v="1"/>
    <x v="8"/>
    <n v="11"/>
    <n v="1"/>
    <x v="0"/>
    <n v="0"/>
    <n v="168815517.18000001"/>
    <n v="168815517.18000001"/>
    <n v="0"/>
    <n v="0"/>
    <s v="Gerente"/>
    <s v="CO-MAG-47001"/>
    <s v="Alfonso Orozco Díaz"/>
    <n v="3242667188"/>
    <s v="alfonso.orozco@essmar.gov.co"/>
    <n v="0"/>
    <n v="0"/>
    <n v="0"/>
    <n v="0"/>
    <x v="1"/>
  </r>
  <r>
    <s v="44122100;44111900;14111500;44121700"/>
    <s v="SUMINISTRO DE ACCESORIOS PARA OFICINAS Y ESCRITORIOS, PARA CUMPLIR CON OPTIMO DESEMPEÑO ADMINISTRATIVAS DE LA ESSMAR ESP."/>
    <n v="1"/>
    <x v="8"/>
    <n v="11"/>
    <n v="1"/>
    <x v="0"/>
    <n v="0"/>
    <n v="101275113.78999999"/>
    <n v="101275113.78999999"/>
    <n v="0"/>
    <n v="0"/>
    <s v="Gerente"/>
    <s v="CO-MAG-47001"/>
    <s v="Alfonso Orozco Díaz"/>
    <n v="3242667188"/>
    <s v="alfonso.orozco@essmar.gov.co"/>
    <n v="0"/>
    <n v="0"/>
    <n v="0"/>
    <n v="0"/>
    <x v="1"/>
  </r>
  <r>
    <s v="84131500;84131501;84131512"/>
    <s v="ADQUISICIÓN DE POLIZAS PARA ASEGURAR LOS ACTIVOS, MAQUINARIA, EDIFICIOS, PERSONAL DE LA EMPRESA DE SERVICIOS PUBLICOS DEL DISTRITO DE SANTA MARTA "/>
    <n v="6"/>
    <x v="6"/>
    <n v="12"/>
    <n v="1"/>
    <x v="0"/>
    <n v="0"/>
    <n v="234067133.67000002"/>
    <n v="234067133.67000002"/>
    <n v="0"/>
    <n v="0"/>
    <s v="Gerente"/>
    <s v="CO-MAG-47001"/>
    <s v="Alfonso Orozco Díaz"/>
    <n v="3242667188"/>
    <s v="alfonso.orozco@essmar.gov.co"/>
    <n v="0"/>
    <n v="0"/>
    <n v="0"/>
    <n v="0"/>
    <x v="1"/>
  </r>
  <r>
    <s v="84131503;84131507"/>
    <s v="ADQUISICIÓN DE POLIZAS PARA ASEGURAR LOS VEHICULOS DE LA EMPRESA DE SERVICIOS PUBLICOS DEL DISTRITO DE SANTA MARTA "/>
    <n v="2"/>
    <x v="7"/>
    <n v="12"/>
    <n v="1"/>
    <x v="0"/>
    <n v="0"/>
    <n v="133253171.88"/>
    <n v="133253171.88"/>
    <n v="0"/>
    <n v="0"/>
    <s v="Gerente"/>
    <s v="CO-MAG-47001"/>
    <s v="Alfonso Orozco Díaz"/>
    <n v="3242667188"/>
    <s v="alfonso.orozco@essmar.gov.co"/>
    <n v="0"/>
    <n v="0"/>
    <n v="0"/>
    <n v="0"/>
    <x v="1"/>
  </r>
  <r>
    <n v="84131607"/>
    <s v="ADQUISICIÓN DE POLIZA DE VIDA PARA ASEGURAR DIRECTORES, ADMINISTRADORES, AGENTE ESPECIAL Y SUPERVISORES DE CONTRATO DE LA EMPRESA DE SERVICIOS PUBLICOS DEL DISTRITO DE SANTA MARTA "/>
    <n v="11"/>
    <x v="9"/>
    <n v="12"/>
    <n v="1"/>
    <x v="0"/>
    <n v="0"/>
    <n v="150000000"/>
    <n v="150000000"/>
    <n v="0"/>
    <n v="0"/>
    <s v="Gerente"/>
    <s v="CO-MAG-47001"/>
    <s v="Alfonso Orozco Díaz"/>
    <n v="3242667188"/>
    <s v="alfonso.orozco@essmar.gov.co"/>
    <n v="0"/>
    <n v="0"/>
    <n v="0"/>
    <n v="0"/>
    <x v="1"/>
  </r>
  <r>
    <n v="84131601"/>
    <s v="ADQUISICIÓN DE POLIZA DE SEGUROS DE VIDA GRUPO, PARA ASEGURAR A TODOS LOS EMPLEADOS DE LA EMPRESA DE SERVICIOS PÚBLICOS DEL DISTRITO DE SANTA MARTA "/>
    <n v="11"/>
    <x v="9"/>
    <n v="12"/>
    <n v="1"/>
    <x v="0"/>
    <n v="0"/>
    <n v="114205950"/>
    <n v="114205950"/>
    <n v="0"/>
    <n v="0"/>
    <s v="Gerente"/>
    <s v="CO-MAG-47001"/>
    <s v="Alfonso Orozco Díaz"/>
    <n v="3242667188"/>
    <s v="alfonso.orozco@essmar.gov.co"/>
    <n v="0"/>
    <n v="0"/>
    <n v="0"/>
    <n v="0"/>
    <x v="1"/>
  </r>
  <r>
    <s v="90101802;50192701;91111603;90101603;48101901"/>
    <s v="PRESTACIÓN DE SERVICIOS DE CATERING CONSISTENTES EN PREPARAR, PRESENTAR, OFRECER Y SERVIR COMIDAS Y BEBIDAS AL PERSONAL OPERATIVO Y ADMINISTRATIVO  DE LA EMPRESA DE SERVICIOS PÚBLICOS DEL DISTRTITO DE SANTA MARTA - ESSMAR E.S.P."/>
    <n v="11"/>
    <x v="9"/>
    <n v="12"/>
    <n v="1"/>
    <x v="0"/>
    <n v="0"/>
    <n v="125794804.80000001"/>
    <n v="125794804.80000001"/>
    <n v="0"/>
    <n v="0"/>
    <s v="Gerente"/>
    <s v="CO-MAG-47001"/>
    <s v="Alfonso Orozco Díaz"/>
    <n v="3242667188"/>
    <s v="alfonso.orozco@essmar.gov.co"/>
    <n v="0"/>
    <n v="0"/>
    <n v="0"/>
    <n v="0"/>
    <x v="1"/>
  </r>
  <r>
    <s v="40141700;31162800;39121700"/>
    <s v="SUMINISTRO DE MATERIALES DE FERRETERIA PARA MANTENIMIENTO DE LOCATIVO DE LAS EBARS, EBAPS, POZOS Y SEDES ADMINISTRATIVAS"/>
    <n v="1"/>
    <x v="8"/>
    <n v="11"/>
    <n v="1"/>
    <x v="0"/>
    <n v="0"/>
    <n v="172597600"/>
    <n v="172597600"/>
    <n v="0"/>
    <n v="0"/>
    <s v="Gerente"/>
    <s v="CO-MAG-47001"/>
    <s v="Alfonso Orozco Díaz"/>
    <n v="3242667188"/>
    <s v="alfonso.orozco@essmar.gov.co"/>
    <n v="0"/>
    <n v="0"/>
    <n v="0"/>
    <n v="0"/>
    <x v="1"/>
  </r>
  <r>
    <s v="81101513;72121101"/>
    <s v="PRESTACIÓN DE SERVICIOS PARA ADECUACIÓN LOCATIVA DE LA SEDE CENTRO DE ATENCIÓN  NORTE DE LA EMSPRESA DE SERVICIOS PUBLICOS DE SANTA MARTA ESSMAR ESP"/>
    <n v="3"/>
    <x v="3"/>
    <n v="6"/>
    <n v="1"/>
    <x v="0"/>
    <n v="0"/>
    <n v="100000000"/>
    <n v="100000000"/>
    <n v="0"/>
    <n v="0"/>
    <s v="Gerente"/>
    <s v="CO-MAG-47001"/>
    <s v="Alfonso Orozco Díaz"/>
    <n v="3242667188"/>
    <s v="alfonso.orozco@essmar.gov.co"/>
    <n v="0"/>
    <n v="0"/>
    <n v="0"/>
    <n v="0"/>
    <x v="1"/>
  </r>
  <r>
    <s v="80131502;80131503"/>
    <s v="ARRENDAMIENTO DE UN INMUEBLE DESTINADO AL FUNCIONAMIENTO DE LAS OFICINAS ADMINSTRATIVAS DE LA EMPRESA DE SERVICIOS PÚBLICOS DE SANTA MARTA ESSMAR E.S.P."/>
    <n v="1"/>
    <x v="2"/>
    <n v="12"/>
    <n v="1"/>
    <x v="1"/>
    <n v="0"/>
    <n v="713433167"/>
    <n v="713433167"/>
    <n v="0"/>
    <n v="0"/>
    <s v="Gerente"/>
    <s v="CO-MAG-47001"/>
    <s v="Alfonso Orozco Díaz"/>
    <n v="3242667188"/>
    <s v="alfonso.orozco@essmar.gov.co"/>
    <n v="0"/>
    <n v="0"/>
    <n v="0"/>
    <n v="0"/>
    <x v="1"/>
  </r>
  <r>
    <n v="80111600"/>
    <s v="PRESTACIÓN DE SERVICIOS PROFESIONALES ESPECIALIZADOS DE UN ABOGADO CON ESPECIALIZACIÓN EN CONTRATACIÓN ESTATAL PARA BRINDAR APOYO Y ASESORÍA EXTERNA A LA DIRECCIÓN ADMINISTRATIVA Y FINANCIERA EN LOS PROCESOS DE ADQUISICIÓN DE BIENES Y/O SERVICIOS QUE SE ADELANTEN EN LA ESSMAR E.S.P."/>
    <n v="2"/>
    <x v="8"/>
    <n v="10"/>
    <n v="1"/>
    <x v="1"/>
    <n v="0"/>
    <n v="111499200"/>
    <n v="111499200"/>
    <n v="0"/>
    <n v="0"/>
    <s v="Gerente"/>
    <s v="CO-MAG-47001"/>
    <s v="Alfonso Orozco Díaz"/>
    <n v="3242667188"/>
    <s v="alfonso.orozco@essmar.gov.co"/>
    <n v="0"/>
    <n v="0"/>
    <n v="0"/>
    <n v="0"/>
    <x v="1"/>
  </r>
  <r>
    <n v="80111600"/>
    <s v="Prestación de servicios profesionales de asesoría, conceptuando y brindando acompañamiento en gestión tributaría"/>
    <n v="2"/>
    <x v="8"/>
    <n v="11"/>
    <n v="1"/>
    <x v="1"/>
    <n v="0"/>
    <n v="40000000"/>
    <n v="40000000"/>
    <n v="0"/>
    <n v="0"/>
    <s v="Gerente"/>
    <s v="CO-MAG-47001"/>
    <s v="Alfonso Orozco Díaz"/>
    <n v="3242667188"/>
    <s v="alfonso.orozco@essmar.gov.co"/>
    <n v="0"/>
    <n v="0"/>
    <n v="0"/>
    <n v="0"/>
    <x v="1"/>
  </r>
  <r>
    <s v="92101902;93141506"/>
    <s v="PRESTACION DE SERVICIOS PARA EL CUMPLIMIENTO DEL PLAN DE BIENESTAR DE LA ESSMAR  E.S.P."/>
    <n v="3"/>
    <x v="7"/>
    <n v="10"/>
    <n v="1"/>
    <x v="0"/>
    <n v="0"/>
    <n v="135000000"/>
    <n v="135000000"/>
    <n v="0"/>
    <n v="0"/>
    <s v="Gerente"/>
    <s v="CO-MAG-47001"/>
    <s v="Linda Ibeth Silva Rodriguez"/>
    <n v="3147387124"/>
    <s v="linda.silva@essmar.gov.co"/>
    <n v="0"/>
    <n v="0"/>
    <n v="0"/>
    <n v="0"/>
    <x v="2"/>
  </r>
  <r>
    <s v="86101705;80111504"/>
    <s v="Prestacion de servicio para el cumplimiento del plan institucional  de formacion y capacitacion de la ESSMAR E.S.P."/>
    <n v="3"/>
    <x v="7"/>
    <n v="10"/>
    <n v="1"/>
    <x v="1"/>
    <n v="0"/>
    <n v="152150000"/>
    <n v="152150000"/>
    <n v="0"/>
    <n v="0"/>
    <s v="Gerente"/>
    <s v="CO-MAG-47001"/>
    <s v="Linda Ibeth Silva Rodriguez"/>
    <n v="3147387124"/>
    <s v="linda.silva@essmar.gov.co"/>
    <n v="0"/>
    <n v="0"/>
    <n v="0"/>
    <n v="0"/>
    <x v="2"/>
  </r>
  <r>
    <s v="46181604;46181704;46181804"/>
    <s v="SUMINISTRAR ELEMENTOS DE PREVENCIÓN Y CONTROL EN SALUD Y SEGURIDAD EN EL TRABAJO PARA PREVENIR LA OCURRENCIA DE ACCIDENTES Y ENFERMEDADES LABORALES"/>
    <n v="3"/>
    <x v="10"/>
    <n v="5"/>
    <n v="1"/>
    <x v="0"/>
    <n v="0"/>
    <n v="309531579.5"/>
    <n v="309531579.5"/>
    <n v="0"/>
    <n v="0"/>
    <s v="Gerente"/>
    <s v="CO-MAG-47001"/>
    <s v="Linda Ibeth Silva Rodriguez"/>
    <n v="3147387124"/>
    <s v="linda.silva@essmar.gov.co"/>
    <n v="0"/>
    <n v="0"/>
    <n v="0"/>
    <n v="0"/>
    <x v="2"/>
  </r>
  <r>
    <s v="93141808;80111707;80111708;80111710;80111716_x000a__x000a__x000a_"/>
    <s v="SUMINISTRO DE DOTACIÓN PARA EL PERSONAL ADMINISTRATIVO Y OPERATIVO DE LA EMPRESA DE SERVICIOS PÚBLICOS DE SANTA MARTA ESSMAR E.S.P."/>
    <n v="1"/>
    <x v="7"/>
    <n v="10"/>
    <n v="1"/>
    <x v="0"/>
    <n v="0"/>
    <n v="469567301"/>
    <n v="469567301"/>
    <n v="0"/>
    <n v="0"/>
    <s v="Gerente"/>
    <s v="CO-MAG-47001"/>
    <s v="Linda Ibeth Silva Rodriguez"/>
    <n v="3147387124"/>
    <s v="linda.silva@essmar.gov.co"/>
    <n v="0"/>
    <n v="0"/>
    <n v="0"/>
    <n v="0"/>
    <x v="2"/>
  </r>
  <r>
    <s v="93141808;93131704"/>
    <s v="PRESTAR LOS SERVICIOS PARA LA REALIZACIÓN DE EXÁMENES MÉDICOS OCUPACIONALES (INGRESO, PERIÓDICOS, RETIRO O REINTEGRO), ASESORÍA AL SUBPROGRAMA DE MEDICINA PREVENTIVA Y DEL TRABAJO Y ASESORÍA EN LAS ACTIVIDADES DE PROMOCIÓN Y PREVENCIÓN, BAJO EL ESQUEMA DE MONTO AGOTABLE."/>
    <n v="1"/>
    <x v="8"/>
    <n v="10"/>
    <n v="1"/>
    <x v="0"/>
    <n v="0"/>
    <n v="100000000"/>
    <n v="100000000"/>
    <n v="0"/>
    <n v="0"/>
    <s v="Gerente"/>
    <s v="CO-MAG-47001"/>
    <s v="Linda Ibeth Silva Rodriguez"/>
    <n v="3147387124"/>
    <s v="linda.silva@essmar.gov.co"/>
    <n v="0"/>
    <n v="0"/>
    <n v="0"/>
    <n v="0"/>
    <x v="2"/>
  </r>
  <r>
    <n v="92101902"/>
    <s v="PRESTAR LOS SERVICIOS DE AREAS PROTEGIDAS Y PRIMEROS AUXILIOS EN CASO DE EMERGENCIAS A TODAS LAS PARTES INTERESADAS (PERSONAL DIRECTO, CONTRATISTAS, VISITANTES Y PROVEEDORES) DE LA ESSMAR E.S.P EN CUMPLIMIENTO DEL SG-SST"/>
    <n v="1"/>
    <x v="2"/>
    <n v="12"/>
    <n v="1"/>
    <x v="0"/>
    <n v="0"/>
    <n v="9000000"/>
    <n v="9000000"/>
    <n v="0"/>
    <n v="0"/>
    <s v="Gerente"/>
    <s v="CO-MAG-47001"/>
    <s v="Linda Ibeth Silva Rodriguez"/>
    <n v="3147387124"/>
    <s v="linda.silva@essmar.gov.co"/>
    <n v="0"/>
    <n v="0"/>
    <n v="0"/>
    <n v="0"/>
    <x v="2"/>
  </r>
  <r>
    <n v="81161601"/>
    <s v="Contrato Interadministrativo para el Servicio Postal De La Empresa De Servicios Públicos Del Distrito De Santa Marta – ESSMAR E.S.P."/>
    <n v="11"/>
    <x v="2"/>
    <n v="24"/>
    <n v="1"/>
    <x v="1"/>
    <n v="0"/>
    <n v="54737040"/>
    <n v="54737040"/>
    <n v="0"/>
    <n v="0"/>
    <s v="Gerente"/>
    <s v="CO-MAG-47001"/>
    <s v="Rosanna de Jesús Pardo de Andreis"/>
    <n v="3008040399"/>
    <s v="rosanna.pardo@essmar.gov.co"/>
    <n v="0"/>
    <n v="0"/>
    <n v="0"/>
    <n v="0"/>
    <x v="3"/>
  </r>
  <r>
    <s v="43231507;43231512;43201814;43211510;43232804"/>
    <s v="Prestación de Servicio de Software y Hardware para el Manejo de Turnos en las Oficinas de Atención al Usuario."/>
    <n v="7"/>
    <x v="4"/>
    <n v="12"/>
    <n v="1"/>
    <x v="0"/>
    <n v="0"/>
    <n v="30012843"/>
    <n v="30012843"/>
    <n v="0"/>
    <n v="0"/>
    <s v="Gerente"/>
    <s v="CO-MAG-47001"/>
    <s v="Rosanna de Jesús Pardo de Andreis"/>
    <n v="3008040399"/>
    <s v="rosanna.pardo@essmar.gov.co"/>
    <n v="0"/>
    <n v="0"/>
    <n v="0"/>
    <n v="0"/>
    <x v="3"/>
  </r>
  <r>
    <s v="93171501;93171500;93171604"/>
    <s v="Prestación de servicios de Gestión Integral comercial "/>
    <n v="3"/>
    <x v="3"/>
    <n v="9"/>
    <n v="1"/>
    <x v="0"/>
    <n v="0"/>
    <n v="643771000"/>
    <n v="643771000"/>
    <n v="0"/>
    <n v="0"/>
    <s v="Gerente"/>
    <s v="CO-MAG-47001"/>
    <s v="Rosanna de Jesús Pardo de Andreis"/>
    <n v="3008040399"/>
    <s v="rosanna.pardo@essmar.gov.co"/>
    <n v="0"/>
    <n v="0"/>
    <n v="0"/>
    <n v="0"/>
    <x v="3"/>
  </r>
  <r>
    <n v="41112504"/>
    <s v="Adquisicion de medidores para mejorar la micromedicion de la Essmar E.S.P."/>
    <n v="1"/>
    <x v="3"/>
    <n v="9"/>
    <n v="1"/>
    <x v="0"/>
    <n v="0"/>
    <n v="1771605580.4831998"/>
    <n v="1771605580.4831998"/>
    <n v="0"/>
    <n v="0"/>
    <s v="Gerente"/>
    <s v="CO-MAG-47001"/>
    <s v="Rosanna de Jesús Pardo de Andreis"/>
    <n v="3008040399"/>
    <s v="rosanna.pardo@essmar.gov.co"/>
    <n v="0"/>
    <n v="0"/>
    <n v="0"/>
    <n v="0"/>
    <x v="3"/>
  </r>
  <r>
    <n v="80111701"/>
    <s v="Suministro de personal para la ejecución de actividades operativas inherentes a la Gestión Comercial de la empresa ESSMAR ESP"/>
    <n v="1"/>
    <x v="3"/>
    <n v="9"/>
    <n v="1"/>
    <x v="0"/>
    <n v="0"/>
    <n v="1154348000"/>
    <n v="1154348000"/>
    <n v="0"/>
    <n v="0"/>
    <s v="Gerente"/>
    <s v="CO-MAG-47001"/>
    <s v="Rosanna de Jesús Pardo de Andreis"/>
    <n v="3008040399"/>
    <s v="rosanna.pardo@essmar.gov.co"/>
    <n v="0"/>
    <n v="0"/>
    <n v="0"/>
    <n v="0"/>
    <x v="3"/>
  </r>
  <r>
    <n v="41112504"/>
    <s v="Servicio de calibración bajo certificado ONAC y expedición de certificado a los medidores"/>
    <n v="1"/>
    <x v="3"/>
    <n v="9"/>
    <n v="1"/>
    <x v="0"/>
    <n v="0"/>
    <n v="22474937.25"/>
    <n v="22474937.25"/>
    <n v="0"/>
    <n v="0"/>
    <s v="Gerente"/>
    <s v="CO-MAG-47001"/>
    <s v="Rosanna de Jesús Pardo de Andreis"/>
    <n v="3008040399"/>
    <s v="rosanna.pardo@essmar.gov.co"/>
    <n v="0"/>
    <n v="0"/>
    <n v="0"/>
    <n v="0"/>
    <x v="3"/>
  </r>
  <r>
    <n v="27121502"/>
    <s v="Adquisición de dispositivos antifraudes y guayas expandibles "/>
    <n v="4"/>
    <x v="5"/>
    <n v="3"/>
    <n v="1"/>
    <x v="0"/>
    <n v="0"/>
    <n v="300000000"/>
    <n v="300000000"/>
    <n v="0"/>
    <n v="0"/>
    <s v="Gerente"/>
    <s v="CO-MAG-47001"/>
    <s v="Rosanna de Jesús Pardo de Andreis"/>
    <n v="3008040399"/>
    <s v="rosanna.pardo@essmar.gov.co"/>
    <n v="0"/>
    <n v="0"/>
    <n v="0"/>
    <n v="0"/>
    <x v="3"/>
  </r>
  <r>
    <n v="80141512"/>
    <s v="Estudio de satisfacción del usuario"/>
    <n v="4"/>
    <x v="5"/>
    <n v="1"/>
    <n v="1"/>
    <x v="0"/>
    <n v="0"/>
    <n v="83200000"/>
    <n v="83200000"/>
    <n v="0"/>
    <n v="0"/>
    <s v="Gerente"/>
    <s v="CO-MAG-47001"/>
    <s v="Rosanna de Jesús Pardo de Andreis"/>
    <n v="3008040399"/>
    <s v="yiseth.jimenez@essmar.gov.co"/>
    <n v="0"/>
    <n v="0"/>
    <n v="0"/>
    <n v="0"/>
    <x v="3"/>
  </r>
  <r>
    <s v="82101501;82101502;82101503;82101504;82101505;82101601;82101602;82101603;82101801;82101802;82121501;82121503;82121504;82121505;82121507;82121508;82121510"/>
    <s v="PRESTACIÓN DE SERVICIO DE APOYO PARA LA DIVULGACIÓN DE  PUBLICIDAD, MARKETING E IMPRESOS GENERADOS POR LA ESSMAR E.S.P.  EN EL MARCO DE LAS ACCIONES DEL PLAN ESTARTÉGICO DE COMUNICACIONES"/>
    <n v="12"/>
    <x v="8"/>
    <n v="10"/>
    <n v="1"/>
    <x v="0"/>
    <n v="0"/>
    <n v="513082224.00000006"/>
    <n v="513082224.00000006"/>
    <n v="0"/>
    <n v="0"/>
    <s v="Gerente"/>
    <s v="CO-MAG-47001"/>
    <s v="Yiseth Jiménez Lacera"/>
    <n v="3007418342"/>
    <s v="karina.fabregas@essmar.gov.co"/>
    <n v="0"/>
    <n v="0"/>
    <n v="0"/>
    <n v="0"/>
    <x v="4"/>
  </r>
  <r>
    <n v="80111600"/>
    <s v="PRESTACIÓN DE SERVICIOS PROFESIONALES DE ASESORÍA, CONCEPTUANDO Y BRINDANDO ACOMPAÑAMIENTO JURÍDICO, ASÍ COMO EJERCER LA DEFENSA JUDICIAL Y EXTRAJUDICIAL DE LA EMPRESA DE SERVICIOS PÚBLICOS DEL DISTRITO DE SANTA MARTA ESSMAR E.S.P. EN LOS PROCESOS CONTENCIOSOS ADMINISTRATIVOS, LABORALES, LABORALES ADMINISTRATIVOS Y ASUNTOS DISCIPLINARIOS DE LA ESSMAR E.S.P."/>
    <n v="1"/>
    <x v="2"/>
    <n v="11"/>
    <n v="1"/>
    <x v="1"/>
    <n v="0"/>
    <n v="106050384"/>
    <n v="106050384"/>
    <n v="0"/>
    <n v="0"/>
    <s v="Gerente"/>
    <s v="CO-MAG-47001"/>
    <s v="Karina Patricia Fábregas Romero"/>
    <n v="3015019965"/>
    <s v="karina.fabregas@essmar.gov.co"/>
    <n v="0"/>
    <n v="0"/>
    <n v="0"/>
    <n v="0"/>
    <x v="5"/>
  </r>
  <r>
    <n v="80111600"/>
    <s v="PRESTACIÓN DE SERVICIOS PROFESIONALES DE ASESORÍA PARA EJERCER LA DEFENSA JUDICIAL Y EXTRAJUDICIAL DE LA EMPRESA DE SERVICIOS PÚBLICOS DEL DISTRITO DE SANTA MARTA ESSMAR E.P. EN LOS PROCESOS CONTENCIOSOS ADMINISTRATIVOS, AMBIENTALES Y ENTES DE CONTROL Y EN LOS CASOS QUE SEA NECESARIO CONCEPTUALIZAR Y BRINDAR ACOMPAÑAMIENTO JURÍDICO Y QUE LE SEAN ASIGNADOS POR LA OFICINA ASESORA DE ASUNTOS JURÍDICOS Y CONTRATACIÓN"/>
    <n v="1"/>
    <x v="2"/>
    <n v="11"/>
    <n v="1"/>
    <x v="1"/>
    <n v="0"/>
    <n v="106050384"/>
    <n v="106050384"/>
    <n v="0"/>
    <n v="0"/>
    <s v="Gerente"/>
    <s v="CO-MAG-47001"/>
    <s v="Karina Patricia Fábregas Romero"/>
    <n v="3015019965"/>
    <s v="karina.fabregas@essmar.gov.co"/>
    <n v="0"/>
    <n v="0"/>
    <n v="0"/>
    <n v="0"/>
    <x v="5"/>
  </r>
  <r>
    <n v="80111600"/>
    <s v="PRESTACIÓN DE SERVICIOS PROFESIONALES DE ASESORÍA PARA EJERCER LA DEFENSA JUDICIAL Y EXTRAJUDICIAL DE LA EMPRESA DE SERVICIOS PÚBLICOS DEL DISTRITO DE SANTA MARTA ESSMAR E.S.P. EN LOS PROCESOS CONTENCIOSOS ADMINISTRATIVOS, CONTRACTUALES, ARBITRALES Y ENTES DE CONTROL Y EN LOS CASOS QUE SEA NECESARIO CONCEPTUALIZAR Y BRINDAR ACOMPAÑAMIENTO JURÍDICO Y QUE LE SEAN ASIGNADOS POR LA OFICINA ASESORA DE ASUNTOS JURÍDICOS Y CONTRATACIÓN"/>
    <n v="1"/>
    <x v="2"/>
    <n v="11"/>
    <n v="1"/>
    <x v="1"/>
    <n v="0"/>
    <n v="106050384"/>
    <n v="106050384"/>
    <n v="0"/>
    <n v="0"/>
    <s v="Gerente"/>
    <s v="CO-MAG-47001"/>
    <s v="Karina Patricia Fábregas Romero"/>
    <n v="3015019965"/>
    <s v="karina.fabregas@essmar.gov.co"/>
    <n v="0"/>
    <n v="0"/>
    <n v="0"/>
    <n v="0"/>
    <x v="5"/>
  </r>
  <r>
    <n v="80111600"/>
    <s v="PRESTACIÓN DE SERVICIOS PROFESIONALES ESPECIALIZADOS PARA LA OPTIMIZACIÓN Y GESTIÓN EFICIENTE DE LOS PROCESOS JUDICIALES ADELANTADOS, ASÍ COMO BRINDAR APOYO EN LA ESTRUCTURACIÓN Y EJECUCIÓN DE LA CONTRATACIÓN A TRAVÉS DE UN PROGRAMA INTEGRAL DE FORTALECIMIENTO DE LAS CAPACIDADES TÉCNICAS Y ESTRATÉGICAS DEL EQUIPO JURÍDICO, CON EL OBJETIVO DE INCREMENTAR LA EFICACIA Y EFICIENCIA EN EL CUMPLIMIENTO DE SUS FUNCIONES."/>
    <n v="1"/>
    <x v="2"/>
    <n v="11"/>
    <n v="1"/>
    <x v="1"/>
    <n v="0"/>
    <n v="106050384"/>
    <n v="106050384"/>
    <n v="0"/>
    <n v="0"/>
    <s v="Gerente"/>
    <s v="CO-MAG-47001"/>
    <s v="Karina Patricia Fábregas Romero"/>
    <n v="3015019965"/>
    <s v="karina.fabregas@essmar.gov.co"/>
    <n v="0"/>
    <n v="0"/>
    <n v="0"/>
    <n v="0"/>
    <x v="5"/>
  </r>
  <r>
    <n v="80111600"/>
    <s v="PRESTACIÓN DE SERVICIOS PROFESIONALES PARA APOYAR LA GESTION DE LOS PROCESOS ADMINISTRTIVOS, JURIDICOS Y CONTRACTUALES EN LA OFICINA ASESORA DE ASUNTOS JURÍDICOS Y DE CONTRATACIÓN DE LA ESSMAR E.S.P."/>
    <n v="1"/>
    <x v="2"/>
    <n v="12"/>
    <n v="1"/>
    <x v="1"/>
    <n v="0"/>
    <n v="35350128"/>
    <n v="35350128"/>
    <n v="0"/>
    <n v="0"/>
    <s v="Gerente"/>
    <s v="CO-MAG-47001"/>
    <s v="Karina Patricia Fábregas Romero"/>
    <n v="3015019965"/>
    <s v="karina.fabregas@essmar.gov.co"/>
    <n v="0"/>
    <n v="0"/>
    <n v="0"/>
    <n v="0"/>
    <x v="5"/>
  </r>
  <r>
    <n v="80111600"/>
    <s v="_x0009__x000a_PRESTACIÓN DE SERVICIOS PROFESIONALES PARA APOYAR LA GESTION DE LOS PROCESOS ADMINISTRTIVOS, JURIDICOS Y CONTRACTUALES EN LA OFICINA ASESORA DE ASUNTOS JURÍDICOS Y DE CONTRATACIÓN DE LA ESSMAR E.S.P"/>
    <n v="1"/>
    <x v="2"/>
    <n v="12"/>
    <n v="1"/>
    <x v="1"/>
    <n v="0"/>
    <n v="70700256"/>
    <n v="70700256"/>
    <n v="0"/>
    <n v="0"/>
    <s v="Gerente"/>
    <s v="CO-MAG-47001"/>
    <s v="Karina Patricia Fábregas Romero"/>
    <n v="3015019965"/>
    <s v="karina.fabregas@essmar.gov.co"/>
    <n v="0"/>
    <n v="0"/>
    <n v="0"/>
    <n v="0"/>
    <x v="5"/>
  </r>
  <r>
    <n v="80111600"/>
    <s v="PRESTACIÓN DE SERVICIOS PROFESIONALES PARA ASESORÍA Y ACOMPAÑAMIENTO INTEGRAL EN LOS PROCESOS CONTRACTUALES DE LA OFICINA ASESORA DE ASUNTOS JURÍDICOS Y CONTRATACIÓN DE LA ESSMAR E.S.P."/>
    <n v="1"/>
    <x v="2"/>
    <n v="12"/>
    <n v="1"/>
    <x v="1"/>
    <n v="0"/>
    <n v="54000000"/>
    <n v="54000000"/>
    <n v="0"/>
    <n v="0"/>
    <s v="Gerente"/>
    <s v="CO-MAG-47001"/>
    <s v="Karina Patricia Fábregas Romero"/>
    <n v="3015019965"/>
    <s v="karina.fabregas@essmar.gov.co"/>
    <n v="0"/>
    <n v="0"/>
    <n v="0"/>
    <n v="0"/>
    <x v="5"/>
  </r>
  <r>
    <n v="80111600"/>
    <s v="Prestación de servicios profesionales de un abogado para brindar apoyo y asesoría externa con los procesos disciplinarios que se adelanten por parte de la secretaría general."/>
    <n v="1"/>
    <x v="2"/>
    <n v="12"/>
    <n v="1"/>
    <x v="1"/>
    <n v="0"/>
    <n v="111499200"/>
    <n v="111499200"/>
    <n v="0"/>
    <n v="0"/>
    <s v="Gerente"/>
    <s v="CO-MAG-47001"/>
    <s v="Yeinys Mary Solano Gomez"/>
    <n v="3016287818"/>
    <s v="Yeinys.Solano@essmar.gov.co"/>
    <n v="0"/>
    <n v="0"/>
    <n v="0"/>
    <n v="0"/>
    <x v="6"/>
  </r>
  <r>
    <n v="72141119"/>
    <s v="Optimización de Sistema de Puesta a Tierra (SPT) y Protección contra Rayos (SIPRA) de Estaciones de Bombeo de los Sistemas de Acueducto y Alcantarillado del Distrito de Santa Marta – Fase I."/>
    <n v="1"/>
    <x v="7"/>
    <n v="5"/>
    <n v="1"/>
    <x v="0"/>
    <n v="0"/>
    <n v="1439669236"/>
    <n v="1439669236"/>
    <n v="0"/>
    <n v="0"/>
    <s v="Gerente"/>
    <s v="CO-MAG-47001"/>
    <s v="Elizabeth Gil Naranjo"/>
    <n v="3103250063"/>
    <s v="elizabeth.gil@essmar.gov.co"/>
    <n v="0"/>
    <n v="0"/>
    <n v="0"/>
    <n v="0"/>
    <x v="7"/>
  </r>
  <r>
    <n v="72141119"/>
    <s v="Construcción de Colector Tamacá y Reposición de Redes de Acueducto en el Sector Intervenido - Fase II."/>
    <n v="1"/>
    <x v="7"/>
    <n v="11"/>
    <n v="1"/>
    <x v="0"/>
    <n v="0"/>
    <n v="878703635"/>
    <n v="878703635"/>
    <n v="0"/>
    <n v="0"/>
    <s v="Gerente"/>
    <s v="CO-MAG-47001"/>
    <s v="Elizabeth Gil Naranjo"/>
    <n v="3103250063"/>
    <s v="elizabeth.gil@essmar.gov.co"/>
    <n v="0"/>
    <n v="0"/>
    <n v="0"/>
    <n v="0"/>
    <x v="7"/>
  </r>
  <r>
    <n v="72141120"/>
    <s v="Construcción de Colector Tamacá y Reposición de Redes de Alcantarillado en el Sector Intervenido - Fase II."/>
    <n v="1"/>
    <x v="7"/>
    <n v="11"/>
    <n v="1"/>
    <x v="0"/>
    <n v="0"/>
    <n v="8884670084"/>
    <n v="8884670084"/>
    <n v="0"/>
    <n v="0"/>
    <s v="Gerente"/>
    <s v="CO-MAG-47001"/>
    <s v="Elizabeth Gil Naranjo"/>
    <n v="3103250063"/>
    <s v="elizabeth.gil@essmar.gov.co"/>
    <n v="0"/>
    <n v="0"/>
    <n v="0"/>
    <n v="0"/>
    <x v="7"/>
  </r>
  <r>
    <n v="72141119"/>
    <s v="Interventoría Técnica, Administrativa, Financiera, Jurídica y Ambiental a la Construcción de Colector Tamacá y Reposición de Redes de Acueducto en el Sector Intervenido - Fase II."/>
    <n v="1"/>
    <x v="7"/>
    <n v="12"/>
    <n v="1"/>
    <x v="0"/>
    <n v="0"/>
    <n v="70194110"/>
    <n v="70194110"/>
    <n v="0"/>
    <n v="0"/>
    <s v="Gerente"/>
    <s v="CO-MAG-47001"/>
    <s v="Elizabeth Gil Naranjo"/>
    <n v="3103250063"/>
    <s v="elizabeth.gil@essmar.gov.co"/>
    <n v="0"/>
    <n v="0"/>
    <n v="0"/>
    <n v="0"/>
    <x v="7"/>
  </r>
  <r>
    <n v="72141120"/>
    <s v="Interventoría Técnica, Administrativa, Financiera, Jurídica y Ambiental a la Construcción de Colector Tamacá y Reposición de Redes de Alcantarillado en el Sector Intervenido - Fase II."/>
    <n v="1"/>
    <x v="7"/>
    <n v="12"/>
    <n v="1"/>
    <x v="0"/>
    <n v="0"/>
    <n v="709740443"/>
    <n v="709740443"/>
    <n v="0"/>
    <n v="0"/>
    <s v="Gerente"/>
    <s v="CO-MAG-47001"/>
    <s v="Elizabeth Gil Naranjo"/>
    <n v="3103250063"/>
    <s v="elizabeth.gil@essmar.gov.co"/>
    <n v="0"/>
    <n v="0"/>
    <n v="0"/>
    <n v="0"/>
    <x v="7"/>
  </r>
  <r>
    <n v="72141119"/>
    <s v="Construcción de Redes de Distribución de Acueducto en Distintos Barrios del Distrito de Santa Marta."/>
    <n v="1"/>
    <x v="7"/>
    <n v="8"/>
    <n v="1"/>
    <x v="0"/>
    <n v="0"/>
    <n v="2756674092"/>
    <n v="2756674092"/>
    <n v="0"/>
    <n v="0"/>
    <s v="Gerente"/>
    <s v="CO-MAG-47001"/>
    <s v="Elizabeth Gil Naranjo"/>
    <n v="3103250063"/>
    <s v="elizabeth.gil@essmar.gov.co"/>
    <n v="0"/>
    <n v="0"/>
    <n v="0"/>
    <n v="0"/>
    <x v="7"/>
  </r>
  <r>
    <n v="72141119"/>
    <s v="Reposición de Red Matriz del Sistema de Acueducto del Distrito de Santa Marta - Fase I."/>
    <n v="1"/>
    <x v="7"/>
    <n v="8"/>
    <n v="1"/>
    <x v="0"/>
    <n v="0"/>
    <n v="2260472755"/>
    <n v="2260472755"/>
    <n v="0"/>
    <n v="0"/>
    <s v="Gerente"/>
    <s v="CO-MAG-47001"/>
    <s v="Elizabeth Gil Naranjo"/>
    <n v="3103250063"/>
    <s v="elizabeth.gil@essmar.gov.co"/>
    <n v="0"/>
    <n v="0"/>
    <n v="0"/>
    <n v="0"/>
    <x v="7"/>
  </r>
  <r>
    <n v="72141119"/>
    <s v="Reposición de Red Matriz del Sistema de Acueducto del Distrito de Santa Marta - Fase II."/>
    <n v="6"/>
    <x v="10"/>
    <n v="10"/>
    <n v="1"/>
    <x v="0"/>
    <n v="0"/>
    <n v="1178952326"/>
    <n v="1178952326"/>
    <n v="0"/>
    <n v="0"/>
    <s v="Gerente"/>
    <s v="CO-MAG-47001"/>
    <s v="Elizabeth Gil Naranjo"/>
    <n v="3103250063"/>
    <s v="elizabeth.gil@essmar.gov.co"/>
    <n v="0"/>
    <n v="0"/>
    <n v="0"/>
    <n v="0"/>
    <x v="7"/>
  </r>
  <r>
    <n v="72141120"/>
    <s v="Construcción de Colector Boro - Fase II."/>
    <n v="5"/>
    <x v="4"/>
    <n v="4"/>
    <n v="1"/>
    <x v="0"/>
    <n v="0"/>
    <n v="988155558"/>
    <n v="988155558"/>
    <n v="0"/>
    <n v="0"/>
    <s v="Gerente"/>
    <s v="CO-MAG-47001"/>
    <s v="Elizabeth Gil Naranjo"/>
    <n v="3103250063"/>
    <s v="elizabeth.gil@essmar.gov.co"/>
    <n v="0"/>
    <n v="0"/>
    <n v="0"/>
    <n v="0"/>
    <x v="7"/>
  </r>
  <r>
    <n v="72141120"/>
    <s v="Construcción y Optimización de Colectores y/o Interceptores y/o Emisario Final del Sistema de Alcantarillado del Distrito de Santa Marta"/>
    <n v="6"/>
    <x v="10"/>
    <n v="10"/>
    <n v="1"/>
    <x v="0"/>
    <n v="0"/>
    <n v="1153601933"/>
    <n v="1153601933"/>
    <n v="0"/>
    <n v="0"/>
    <s v="Gerente"/>
    <s v="CO-MAG-47001"/>
    <s v="Elizabeth Gil Naranjo"/>
    <n v="3103250063"/>
    <s v="elizabeth.gil@essmar.gov.co"/>
    <n v="0"/>
    <n v="0"/>
    <n v="0"/>
    <n v="0"/>
    <x v="7"/>
  </r>
  <r>
    <n v="72141120"/>
    <s v="Construcción y Reposición de Redes del Sistema de Alcantarillado Sanitario en el Distrito de Santa Marta."/>
    <n v="7"/>
    <x v="4"/>
    <n v="8"/>
    <n v="1"/>
    <x v="0"/>
    <n v="0"/>
    <n v="660806568"/>
    <n v="660806568"/>
    <n v="0"/>
    <n v="0"/>
    <s v="Gerente"/>
    <s v="CO-MAG-47001"/>
    <s v="Elizabeth Gil Naranjo"/>
    <n v="3103250063"/>
    <s v="elizabeth.gil@essmar.gov.co"/>
    <n v="0"/>
    <n v="0"/>
    <n v="0"/>
    <n v="0"/>
    <x v="7"/>
  </r>
  <r>
    <n v="41120000"/>
    <s v="Obras Civiles para la Optimización del Laboratorio de Calidad de Agua."/>
    <n v="6"/>
    <x v="10"/>
    <n v="4"/>
    <n v="1"/>
    <x v="0"/>
    <n v="0"/>
    <n v="1099700048"/>
    <n v="1099700048"/>
    <n v="0"/>
    <n v="0"/>
    <s v="Gerente"/>
    <s v="CO-MAG-47001"/>
    <s v="Elizabeth Gil Naranjo"/>
    <n v="3103250063"/>
    <s v="elizabeth.gil@essmar.gov.co"/>
    <n v="0"/>
    <n v="0"/>
    <n v="0"/>
    <n v="0"/>
    <x v="7"/>
  </r>
  <r>
    <n v="80111600"/>
    <s v="Prestación de Servicios Profesionales como Abogada Especialista en Derecho Urbanístico y Gestión Predial para el Apoyo a la Subgerencia de Proyectos y Sostenibilidad de la ESSMAR E.S.P., orientado a la elaboración de estudios de títulos, diagnósticos jurídico-catastrales y análisis de situación legal de predios vinculados a los proyectos institucionales."/>
    <n v="1"/>
    <x v="8"/>
    <n v="10"/>
    <n v="1"/>
    <x v="1"/>
    <n v="0"/>
    <n v="86377500"/>
    <n v="86377500"/>
    <n v="0"/>
    <n v="0"/>
    <s v="Gerente"/>
    <s v="CO-MAG-47001"/>
    <s v="Elizabeth Gil Naranjo"/>
    <n v="3103250063"/>
    <s v="elizabeth.gil@essmar.gov.co"/>
    <n v="0"/>
    <n v="0"/>
    <n v="0"/>
    <n v="0"/>
    <x v="7"/>
  </r>
  <r>
    <n v="81101701"/>
    <s v="Prestación de Servicios Profesionales en Ingeniería Eléctrica como Apoyo Técnico a la Subgerencia de Proyectos y Sostenibilidad de la ESSMAR E.S.P."/>
    <n v="1"/>
    <x v="8"/>
    <n v="11"/>
    <n v="1"/>
    <x v="1"/>
    <n v="0"/>
    <n v="86377500"/>
    <n v="86377500"/>
    <n v="0"/>
    <n v="0"/>
    <s v="Gerente"/>
    <s v="CO-MAG-47001"/>
    <s v="Elizabeth Gil Naranjo"/>
    <n v="3103250063"/>
    <s v="elizabeth.gil@essmar.gov.co"/>
    <n v="0"/>
    <n v="0"/>
    <n v="0"/>
    <n v="0"/>
    <x v="7"/>
  </r>
  <r>
    <n v="83101506"/>
    <s v="Prestación de Servicios Profesionales Especializados en Temas Hidráulicos para Brindar Apoyo Técnico a la Subgerencia de Proyectos y Sostenibilidad de la ESSMAR E.S.P. "/>
    <n v="1"/>
    <x v="8"/>
    <n v="11"/>
    <n v="1"/>
    <x v="1"/>
    <n v="0"/>
    <n v="86377500"/>
    <n v="86377500"/>
    <n v="0"/>
    <n v="0"/>
    <s v="Gerente"/>
    <s v="CO-MAG-47001"/>
    <s v="Elizabeth Gil Naranjo"/>
    <n v="3103250063"/>
    <s v="elizabeth.gil@essmar.gov.co"/>
    <n v="0"/>
    <n v="0"/>
    <n v="0"/>
    <n v="0"/>
    <x v="7"/>
  </r>
  <r>
    <n v="81101505"/>
    <s v="Prestación de Servicios Profesionales en Ingeniería Estructural como Apoyo Técnico a la Subgerencia de Proyectos y Sostenibilidad de la ESSMAR E.S.P."/>
    <n v="1"/>
    <x v="8"/>
    <n v="11"/>
    <n v="1"/>
    <x v="1"/>
    <n v="0"/>
    <n v="86377500"/>
    <n v="86377500"/>
    <n v="0"/>
    <n v="0"/>
    <s v="Gerente"/>
    <s v="CO-MAG-47001"/>
    <s v="Elizabeth Gil Naranjo"/>
    <n v="3103250063"/>
    <s v="elizabeth.gil@essmar.gov.co"/>
    <n v="0"/>
    <n v="0"/>
    <n v="0"/>
    <n v="0"/>
    <x v="7"/>
  </r>
  <r>
    <n v="81101500"/>
    <s v="Prestación de Servicios de Topografía como Insumo Técnico para la Elaboración de Diseños Hidráulicos de los Sistemas de Acueducto y Alcantarillado en el Distrito de Santa Marta."/>
    <n v="1"/>
    <x v="8"/>
    <n v="11"/>
    <n v="1"/>
    <x v="0"/>
    <n v="0"/>
    <n v="243100000"/>
    <n v="243100000"/>
    <n v="0"/>
    <n v="0"/>
    <s v="Gerente"/>
    <s v="CO-MAG-47001"/>
    <s v="Elizabeth Gil Naranjo"/>
    <n v="3103250063"/>
    <s v="elizabeth.gil@essmar.gov.co"/>
    <n v="0"/>
    <n v="0"/>
    <n v="0"/>
    <n v="0"/>
    <x v="7"/>
  </r>
  <r>
    <n v="81101514"/>
    <s v="Prestación de Servicios para la Realización de Estudios de Suelos y Análisis Geotécnico como Insumo para la Elaboración de Diseños Hidráulicos de los Sistemas de Acueducto y Alcantarillado en el Distrito de Santa Marta."/>
    <n v="1"/>
    <x v="8"/>
    <n v="11"/>
    <n v="1"/>
    <x v="0"/>
    <n v="0"/>
    <n v="345117850"/>
    <n v="345117850"/>
    <n v="0"/>
    <n v="0"/>
    <s v="Gerente"/>
    <s v="CO-MAG-47001"/>
    <s v="Elizabeth Gil Naranjo"/>
    <n v="3103250063"/>
    <s v="elizabeth.gil@essmar.gov.co"/>
    <n v="0"/>
    <n v="0"/>
    <n v="0"/>
    <n v="0"/>
    <x v="7"/>
  </r>
  <r>
    <n v="73152103"/>
    <s v="Servicio de Calibración y Mantenimiento de Equipos de Topografía."/>
    <n v="1"/>
    <x v="8"/>
    <n v="11"/>
    <n v="1"/>
    <x v="0"/>
    <n v="0"/>
    <n v="1769220"/>
    <n v="1769220"/>
    <n v="0"/>
    <n v="0"/>
    <s v="Gerente"/>
    <s v="CO-MAG-47001"/>
    <s v="Elizabeth Gil Naranjo"/>
    <n v="3103250063"/>
    <s v="elizabeth.gil@essmar.gov.co"/>
    <n v="0"/>
    <n v="0"/>
    <n v="0"/>
    <n v="0"/>
    <x v="7"/>
  </r>
  <r>
    <n v="84111603"/>
    <s v="Prestación de Servicios Profesionales Especializados de Auditoría Interna para la Acreditación del Laboratorio de Medidores."/>
    <n v="5"/>
    <x v="5"/>
    <n v="1"/>
    <n v="1"/>
    <x v="0"/>
    <n v="0"/>
    <n v="9917784"/>
    <n v="9917784"/>
    <n v="0"/>
    <n v="0"/>
    <s v="Gerente"/>
    <s v="CO-MAG-47001"/>
    <s v="Elizabeth Gil Naranjo"/>
    <n v="3103250063"/>
    <s v="elizabeth.gil@essmar.gov.co"/>
    <n v="0"/>
    <n v="0"/>
    <n v="0"/>
    <n v="0"/>
    <x v="7"/>
  </r>
  <r>
    <n v="81141504"/>
    <s v="Prestación de Servicios de Calibración de Equipos del Laboratorio para Análisis Fisicoquímicos y Microbiológicos de Aguas"/>
    <n v="2"/>
    <x v="0"/>
    <n v="3"/>
    <n v="1"/>
    <x v="0"/>
    <n v="0"/>
    <n v="115763200"/>
    <n v="115763200"/>
    <n v="0"/>
    <n v="0"/>
    <s v="Gerente"/>
    <s v="CO-MAG-47001"/>
    <s v="Elizabeth Gil Naranjo"/>
    <n v="3103250063"/>
    <s v="elizabeth.gil@essmar.gov.co"/>
    <n v="0"/>
    <n v="0"/>
    <n v="0"/>
    <n v="0"/>
    <x v="7"/>
  </r>
  <r>
    <n v="72141119"/>
    <s v="Optimización de Línea de Aducción del Sistema de Acueducto del Distrito de Santa Marta."/>
    <n v="6"/>
    <x v="10"/>
    <n v="8"/>
    <n v="1"/>
    <x v="0"/>
    <n v="0"/>
    <n v="873932682"/>
    <n v="873932682"/>
    <n v="0"/>
    <n v="0"/>
    <s v="Gerente"/>
    <s v="CO-MAG-47001"/>
    <s v="Elizabeth Gil Naranjo"/>
    <n v="3103250063"/>
    <s v="elizabeth.gil@essmar.gov.co"/>
    <n v="0"/>
    <n v="0"/>
    <n v="0"/>
    <n v="0"/>
    <x v="7"/>
  </r>
  <r>
    <n v="81101706"/>
    <s v="Prestar el Servicio de Mantenimiento de Equipos del Laboratorio para Análisis Fisicoquímicos y Microbiológicos de Aguas"/>
    <n v="2"/>
    <x v="0"/>
    <n v="3"/>
    <n v="1"/>
    <x v="0"/>
    <n v="0"/>
    <n v="53788000"/>
    <n v="53788000"/>
    <n v="0"/>
    <n v="0"/>
    <s v="Gerente"/>
    <s v="CO-MAG-47001"/>
    <s v="Elizabeth Gil Naranjo"/>
    <n v="3103250063"/>
    <s v="elizabeth.gil@essmar.gov.co"/>
    <n v="0"/>
    <n v="0"/>
    <n v="0"/>
    <n v="0"/>
    <x v="7"/>
  </r>
  <r>
    <s v="41116004;41116011;41116105"/>
    <s v="Suministro de Insumos, Materiales y Reactivos para análisis microbiológicos y fisicoquímicos para el laboratorio de control de calidad de agua"/>
    <n v="11"/>
    <x v="2"/>
    <n v="11"/>
    <n v="1"/>
    <x v="0"/>
    <n v="0"/>
    <n v="494226600"/>
    <n v="494226600"/>
    <n v="0"/>
    <n v="0"/>
    <s v="Gerente"/>
    <s v="CO-MAG-47001"/>
    <s v="Elizabeth Gil Naranjo"/>
    <n v="3103250063"/>
    <s v="elizabeth.gil@essmar.gov.co"/>
    <n v="0"/>
    <n v="0"/>
    <n v="0"/>
    <n v="0"/>
    <x v="7"/>
  </r>
  <r>
    <n v="76122304"/>
    <s v="Prestación de Servicios para la Gestión Integral de los Residuos Peligrosos en el Laboratorio de Control de Calidad. "/>
    <n v="1"/>
    <x v="7"/>
    <n v="9"/>
    <n v="1"/>
    <x v="0"/>
    <n v="0"/>
    <n v="640500"/>
    <n v="640500"/>
    <n v="0"/>
    <n v="0"/>
    <s v="Gerente"/>
    <s v="CO-MAG-47001"/>
    <s v="Elizabeth Gil Naranjo"/>
    <n v="3103250063"/>
    <s v="elizabeth.gil@essmar.gov.co"/>
    <n v="0"/>
    <n v="0"/>
    <n v="0"/>
    <n v="0"/>
    <x v="7"/>
  </r>
  <r>
    <n v="22101614"/>
    <s v="Reposición de Pavimentos Puntuales por Demoliciones Generadas en la Reparación de Fugas y/o Mantenimiento de los Sistemas de Acueducto y Alcantarillado en las Vías Ubicadas en el Distrito de Santa Marta."/>
    <n v="1"/>
    <x v="7"/>
    <n v="9"/>
    <n v="1"/>
    <x v="0"/>
    <n v="0"/>
    <n v="1468042347"/>
    <n v="1468042347"/>
    <n v="0"/>
    <n v="0"/>
    <s v="Gerente"/>
    <s v="CO-MAG-47001"/>
    <s v="Elizabeth Gil Naranjo"/>
    <n v="3103250063"/>
    <s v="elizabeth.gil@essmar.gov.co"/>
    <n v="0"/>
    <n v="0"/>
    <n v="0"/>
    <n v="0"/>
    <x v="7"/>
  </r>
  <r>
    <s v="41104903;41105101;41111709;41113026;41115705;42281508;24131501"/>
    <s v="Suministro de Equipos para Laboratorio de Control de Calidad y Procesos de Portabilización de la ESSMAR E.S.P"/>
    <n v="1"/>
    <x v="7"/>
    <n v="10"/>
    <n v="1"/>
    <x v="0"/>
    <n v="0"/>
    <n v="1880821936"/>
    <n v="1880821936"/>
    <n v="0"/>
    <n v="0"/>
    <s v="Gerente"/>
    <s v="CO-MAG-47001"/>
    <s v="Elizabeth Gil Naranjo"/>
    <n v="3103250063"/>
    <s v="andres.maya@essmar.gov.co"/>
    <n v="0"/>
    <n v="0"/>
    <n v="0"/>
    <n v="0"/>
    <x v="7"/>
  </r>
  <r>
    <n v="72154501"/>
    <s v="MANTENIMIENTO PREVENTIVO Y CORRECTIVO DEL PARQUE AUTOMOTOR"/>
    <n v="12"/>
    <x v="8"/>
    <n v="11"/>
    <n v="1"/>
    <x v="0"/>
    <n v="0"/>
    <n v="750000000"/>
    <n v="750000000"/>
    <n v="0"/>
    <n v="0"/>
    <s v="Gerente"/>
    <s v="CO-MAG-47001"/>
    <s v="Andres Felipe Maya Lopez"/>
    <n v="3013713737"/>
    <s v="andres.maya@essmar.gov.co"/>
    <n v="0"/>
    <n v="0"/>
    <n v="0"/>
    <n v="0"/>
    <x v="8"/>
  </r>
  <r>
    <n v="76112000"/>
    <s v="CONTRATAR LA PRESTACION DEL SERVICIO DE RECEPCION Y DISPOSICION FINAL DE RESIDUOS DE CONSTRUCCION Y DEMOLICION (RCD)."/>
    <n v="12"/>
    <x v="8"/>
    <n v="11"/>
    <n v="1"/>
    <x v="0"/>
    <n v="0"/>
    <n v="25000000"/>
    <n v="25000000"/>
    <n v="0"/>
    <n v="0"/>
    <s v="Gerente"/>
    <s v="CO-MAG-47001"/>
    <s v="Andres Felipe Maya Lopez"/>
    <n v="3013713737"/>
    <s v="andres.maya@essmar.gov.co"/>
    <n v="0"/>
    <n v="0"/>
    <n v="0"/>
    <n v="0"/>
    <x v="8"/>
  </r>
  <r>
    <n v="24101503"/>
    <s v="“ADQUISICIÓN DE REMOLQUES TIPO CAMA BAJA, PARA EL TRANSPORTE DE MAQUINARIA AMARILLA TIPO RETROEXCAVADORA, DESTINADOS A FORTALECER LA CAPACIDAD OPERATIVA Y LOGÍSTICA DE LA ESSMAR E.S.P. EN LA EJECUCIÓN DE SUS ACTIVIDADES MISIONALES.”"/>
    <n v="3"/>
    <x v="5"/>
    <n v="2"/>
    <n v="1"/>
    <x v="0"/>
    <n v="0"/>
    <n v="106029000"/>
    <n v="106029000"/>
    <n v="0"/>
    <n v="0"/>
    <s v="Gerente"/>
    <s v="CO-MAG-47001"/>
    <s v="Andres Felipe Maya Lopez"/>
    <n v="3013713737"/>
    <s v="oswaldo.rojas@essmar.gov.co"/>
    <n v="0"/>
    <n v="0"/>
    <n v="0"/>
    <n v="0"/>
    <x v="8"/>
  </r>
  <r>
    <s v="43211507;20121445;43211503 "/>
    <s v="Suministro de equipos de cómputo, periféricos y accesorios para la ESSMAR E.S.P."/>
    <n v="1"/>
    <x v="8"/>
    <n v="2"/>
    <n v="1"/>
    <x v="0"/>
    <n v="0"/>
    <n v="290794779"/>
    <n v="290794779"/>
    <n v="0"/>
    <n v="0"/>
    <s v="Gerente"/>
    <s v="CO-MAG-47001"/>
    <s v="Oswaldo Enrique Rojas Manotas"/>
    <n v="3012235082"/>
    <s v="oswaldo.rojas@essmar.gov.co"/>
    <n v="0"/>
    <n v="0"/>
    <n v="0"/>
    <n v="0"/>
    <x v="9"/>
  </r>
  <r>
    <s v="43231507;43231512 "/>
    <s v="SUMINISTRO DE LICENCIAS DE SOFTWARE PARA LA ESSMAR E.S.P."/>
    <n v="2"/>
    <x v="7"/>
    <n v="10"/>
    <n v="1"/>
    <x v="0"/>
    <n v="0"/>
    <n v="720277413"/>
    <n v="720277413"/>
    <n v="0"/>
    <n v="0"/>
    <s v="Gerente"/>
    <s v="CO-MAG-47001"/>
    <s v="Oswaldo Enrique Rojas Manotas"/>
    <n v="3012235082"/>
    <s v="oswaldo.rojas@essmar.gov.co"/>
    <n v="0"/>
    <n v="0"/>
    <n v="0"/>
    <n v="0"/>
    <x v="9"/>
  </r>
  <r>
    <s v="45121516;46171619"/>
    <s v="SUMINISTRO, INSTALACIÓN Y PUESTA EN MARCHA DE UN SISTEMA BIOMÉTRICO FACIAL DE CONTROL DE INGRESOS Y SALIDAS DEL PERSONAL DE LA ESSMAR E.S.P. (REPOTENCIACIÓN)"/>
    <n v="4"/>
    <x v="0"/>
    <n v="3"/>
    <n v="1"/>
    <x v="0"/>
    <n v="0"/>
    <n v="85000000"/>
    <n v="85000000"/>
    <n v="0"/>
    <n v="0"/>
    <s v="Gerente"/>
    <s v="CO-MAG-47001"/>
    <s v="Oswaldo Enrique Rojas Manotas"/>
    <n v="3012235082"/>
    <s v="oswaldo.rojas@essmar.gov.co"/>
    <n v="0"/>
    <n v="0"/>
    <n v="0"/>
    <n v="0"/>
    <x v="9"/>
  </r>
  <r>
    <n v="5121516"/>
    <s v="ADQUISICIÓN DE EQUIPOS DE CREACIÓN Y EDICIÓN DE CONTENIDO AUDIOVISUAL PARA LA ESSMAR E.S.P."/>
    <n v="4"/>
    <x v="0"/>
    <n v="2"/>
    <n v="1"/>
    <x v="0"/>
    <n v="0"/>
    <n v="32822504.940000001"/>
    <n v="32822504.940000001"/>
    <n v="0"/>
    <n v="0"/>
    <s v="Gerente"/>
    <s v="CO-MAG-47001"/>
    <s v="Oswaldo Enrique Rojas Manotas"/>
    <n v="3012235082"/>
    <s v="oswaldo.rojas@essmar.gov.co"/>
    <n v="0"/>
    <n v="0"/>
    <n v="0"/>
    <n v="0"/>
    <x v="9"/>
  </r>
  <r>
    <s v="81111500;43233700;43232200;43231500;81112001;43232802 "/>
    <s v="ARRENDAMIENTO ERP Y CRM BAJO EL MODEJO SOFTWARE AS A SERVICE (SAAS ) QUE SOPORTE E INTEGRE LOS DISTINTOS PROCESOS MISIONALES Y DE APOYO LA ENTIDAD FOMENTANDO LA INTERRELACIÓN Y CALIDAD DE INFORMACIÓN EN LOS DISTINTOS PROCESOS QUE SE LLEVAN A CABO EN LA ESSMAR E.S.P."/>
    <n v="1"/>
    <x v="2"/>
    <n v="11"/>
    <n v="1"/>
    <x v="1"/>
    <n v="0"/>
    <n v="3950449672"/>
    <n v="3950449672"/>
    <n v="0"/>
    <n v="0"/>
    <s v="Gerente"/>
    <s v="CO-MAG-47001"/>
    <s v="Oswaldo Enrique Rojas Manotas"/>
    <n v="3012235082"/>
    <s v="oswaldo.rojas@essmar.gov.co"/>
    <n v="0"/>
    <n v="0"/>
    <n v="0"/>
    <n v="0"/>
    <x v="9"/>
  </r>
  <r>
    <s v="14111507;43212100;43212105;43212110;44103100;84111506 "/>
    <s v="ARRIENDO DE MAQUINAS DE IMPRESIÓN MULTIFUNCIONAL TIPO LASER DE ALTO VOLUMEN. INCLUYENDO EL SERVICIO DE IMPRESIÓN A TODO COSTO DE LAS FACTURAS MASIVAS CON DISEÑO DEL ARTE Y CAÍDA DE DATOS, PARA SUPLIR TODAS LAS NECESIDADES DE IMPRESIÓN EN LAS OFICINAS DE LA ESSMAR E.S.P."/>
    <n v="1"/>
    <x v="2"/>
    <n v="11"/>
    <n v="1"/>
    <x v="1"/>
    <n v="0"/>
    <n v="458061640"/>
    <n v="458061640"/>
    <n v="0"/>
    <n v="0"/>
    <s v="Gerente"/>
    <s v="CO-MAG-47001"/>
    <s v="Oswaldo Enrique Rojas Manotas"/>
    <n v="3012235082"/>
    <s v="oswaldo.rojas@essmar.gov.co"/>
    <n v="0"/>
    <n v="0"/>
    <n v="0"/>
    <n v="0"/>
    <x v="9"/>
  </r>
  <r>
    <n v="81112105"/>
    <s v="PRESTACIÓN DE SERVICIOS DE HOSTING, ADMINISTRACIÓN Y SOPORTE DE INTRANET Y PORTAL WEB"/>
    <n v="1"/>
    <x v="2"/>
    <n v="12"/>
    <n v="1"/>
    <x v="1"/>
    <n v="0"/>
    <n v="37368000"/>
    <n v="37368000"/>
    <n v="0"/>
    <n v="0"/>
    <s v="Gerente"/>
    <s v="CO-MAG-47001"/>
    <s v="Oswaldo Enrique Rojas Manotas"/>
    <n v="3012235082"/>
    <s v="oswaldo.rojas@essmar.gov.co"/>
    <n v="0"/>
    <n v="0"/>
    <n v="0"/>
    <n v="0"/>
    <x v="9"/>
  </r>
  <r>
    <n v="39121635"/>
    <s v="ADQUISICIÓN DE SISTEMA UPS DE 30 KVA TRIFASICA, VOLTAJE DE OPERACIÓN DE 110V CON BANCO DE BATERIAS PARA INFRAESTRUCTURA TECNOLÓGICA DE LA ESSMAR E.S.P"/>
    <n v="1"/>
    <x v="7"/>
    <n v="1"/>
    <n v="1"/>
    <x v="1"/>
    <n v="0"/>
    <n v="35000000"/>
    <n v="35000000"/>
    <n v="0"/>
    <n v="0"/>
    <s v="Gerente"/>
    <s v="CO-MAG-47001"/>
    <s v="Oswaldo Enrique Rojas Manotas"/>
    <n v="3012235082"/>
    <s v="oswaldo.rojas@essmar.gov.co"/>
    <n v="0"/>
    <n v="0"/>
    <n v="0"/>
    <n v="0"/>
    <x v="9"/>
  </r>
  <r>
    <s v="43233001;81112501;43231500 "/>
    <s v="IMPLEMENTACIÓN Y PUESTA EN MARCHA DE UN SISTEMA DE GESTIÓN DE ARCHIVO DIGITAL CON LICENCIAMIENTO A PERPETUIDAD PARA LA ESSMAR E.S.P."/>
    <n v="1"/>
    <x v="7"/>
    <n v="4"/>
    <n v="1"/>
    <x v="1"/>
    <n v="0"/>
    <n v="311400000"/>
    <n v="311400000"/>
    <n v="0"/>
    <n v="0"/>
    <s v="Gerente"/>
    <s v="CO-MAG-47001"/>
    <s v="Oswaldo Enrique Rojas Manotas"/>
    <n v="3012235082"/>
    <s v="oswaldo.rojas@essmar.gov.co"/>
    <n v="0"/>
    <n v="0"/>
    <n v="0"/>
    <n v="0"/>
    <x v="9"/>
  </r>
  <r>
    <n v="77102001"/>
    <s v="Prestación de servicios para la cualificación del sistema de gestión de calidad de la entidad bajo la norma ISO 9001"/>
    <n v="4"/>
    <x v="0"/>
    <n v="1"/>
    <n v="1"/>
    <x v="1"/>
    <n v="0"/>
    <n v="35000000"/>
    <n v="35000000"/>
    <n v="0"/>
    <n v="0"/>
    <s v="Gerente"/>
    <s v="CO-MAG-47001"/>
    <s v="Osneider Fabian Becerra Perez"/>
    <n v="3162715446"/>
    <s v="fabian.becerra@essmar.gov.co"/>
    <n v="0"/>
    <n v="0"/>
    <n v="0"/>
    <n v="0"/>
    <x v="10"/>
  </r>
  <r>
    <n v="81101516"/>
    <s v="Consultoría integral especializada para la estructuración tarifaria de acueducto y alcantarillado de acuerdo a los modelos establecidos por la CRA y la SSPD."/>
    <n v="12"/>
    <x v="2"/>
    <n v="11"/>
    <n v="1"/>
    <x v="0"/>
    <n v="0"/>
    <n v="464070251"/>
    <n v="464070251"/>
    <n v="0"/>
    <n v="0"/>
    <s v="Gerente"/>
    <s v="CO-MAG-47001"/>
    <s v="Osneider Fabian Becerra Perez"/>
    <n v="3162715446"/>
    <s v="fabian.becerra@essmar.gov.co"/>
    <n v="0"/>
    <n v="0"/>
    <n v="0"/>
    <n v="0"/>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B4981F-F3D5-4E28-96D5-7944738F4F53}"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B34" firstHeaderRow="1" firstDataRow="1" firstDataCol="1"/>
  <pivotFields count="22">
    <pivotField showAll="0"/>
    <pivotField showAll="0"/>
    <pivotField numFmtId="41" showAll="0"/>
    <pivotField axis="axisRow" showAll="0">
      <items count="12">
        <item x="2"/>
        <item x="8"/>
        <item x="7"/>
        <item x="3"/>
        <item x="0"/>
        <item x="5"/>
        <item x="6"/>
        <item x="10"/>
        <item x="4"/>
        <item x="1"/>
        <item x="9"/>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2">
    <i>
      <x/>
    </i>
    <i>
      <x v="1"/>
    </i>
    <i>
      <x v="2"/>
    </i>
    <i>
      <x v="3"/>
    </i>
    <i>
      <x v="4"/>
    </i>
    <i>
      <x v="5"/>
    </i>
    <i>
      <x v="6"/>
    </i>
    <i>
      <x v="7"/>
    </i>
    <i>
      <x v="8"/>
    </i>
    <i>
      <x v="9"/>
    </i>
    <i>
      <x v="10"/>
    </i>
    <i t="grand">
      <x/>
    </i>
  </rowItems>
  <colItems count="1">
    <i/>
  </colItems>
  <dataFields count="1">
    <dataField name="Suma de Valor total estimado" fld="8" baseField="0" baseItem="0" numFmtId="166"/>
  </dataFields>
  <formats count="1">
    <format dxfId="7">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8E162BA-F363-4F7C-BE4F-F99507D91E32}"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4" firstHeaderRow="1" firstDataRow="2" firstDataCol="1" rowPageCount="1" colPageCount="1"/>
  <pivotFields count="22">
    <pivotField showAll="0"/>
    <pivotField showAll="0"/>
    <pivotField numFmtId="41" showAll="0"/>
    <pivotField axis="axisPage" showAll="0">
      <items count="12">
        <item x="2"/>
        <item x="8"/>
        <item x="7"/>
        <item x="3"/>
        <item x="0"/>
        <item x="5"/>
        <item x="6"/>
        <item x="10"/>
        <item x="4"/>
        <item x="1"/>
        <item x="9"/>
        <item t="default"/>
      </items>
    </pivotField>
    <pivotField showAll="0"/>
    <pivotField showAll="0"/>
    <pivotField axis="axisCol" showAll="0">
      <items count="3">
        <item x="0"/>
        <item x="1"/>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1"/>
        <item x="2"/>
        <item x="9"/>
        <item x="4"/>
        <item x="5"/>
        <item x="10"/>
        <item x="6"/>
        <item x="3"/>
        <item x="0"/>
        <item x="8"/>
        <item x="7"/>
        <item t="default"/>
      </items>
    </pivotField>
  </pivotFields>
  <rowFields count="1">
    <field x="21"/>
  </rowFields>
  <rowItems count="10">
    <i>
      <x/>
    </i>
    <i>
      <x v="1"/>
    </i>
    <i>
      <x v="2"/>
    </i>
    <i>
      <x v="4"/>
    </i>
    <i>
      <x v="5"/>
    </i>
    <i>
      <x v="6"/>
    </i>
    <i>
      <x v="7"/>
    </i>
    <i>
      <x v="8"/>
    </i>
    <i>
      <x v="10"/>
    </i>
    <i t="grand">
      <x/>
    </i>
  </rowItems>
  <colFields count="1">
    <field x="6"/>
  </colFields>
  <colItems count="3">
    <i>
      <x/>
    </i>
    <i>
      <x v="1"/>
    </i>
    <i t="grand">
      <x/>
    </i>
  </colItems>
  <pageFields count="1">
    <pageField fld="3" item="0" hier="-1"/>
  </pageFields>
  <dataFields count="1">
    <dataField name="Suma de Valor total estimado" fld="8" baseField="0" baseItem="0" numFmtId="166"/>
  </dataFields>
  <formats count="1">
    <format dxfId="8">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5648228-36D7-497F-A1D5-194C0FE66CCD}"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B31" firstHeaderRow="1" firstDataRow="1" firstDataCol="1"/>
  <pivotFields count="22">
    <pivotField showAll="0"/>
    <pivotField showAll="0"/>
    <pivotField numFmtId="4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1"/>
        <item x="2"/>
        <item x="9"/>
        <item x="4"/>
        <item x="5"/>
        <item x="10"/>
        <item x="6"/>
        <item x="3"/>
        <item x="0"/>
        <item x="8"/>
        <item x="7"/>
        <item t="default"/>
      </items>
    </pivotField>
  </pivotFields>
  <rowFields count="1">
    <field x="21"/>
  </rowFields>
  <rowItems count="12">
    <i>
      <x/>
    </i>
    <i>
      <x v="1"/>
    </i>
    <i>
      <x v="2"/>
    </i>
    <i>
      <x v="3"/>
    </i>
    <i>
      <x v="4"/>
    </i>
    <i>
      <x v="5"/>
    </i>
    <i>
      <x v="6"/>
    </i>
    <i>
      <x v="7"/>
    </i>
    <i>
      <x v="8"/>
    </i>
    <i>
      <x v="9"/>
    </i>
    <i>
      <x v="10"/>
    </i>
    <i t="grand">
      <x/>
    </i>
  </rowItems>
  <colItems count="1">
    <i/>
  </colItems>
  <dataFields count="1">
    <dataField name="Suma de Valor total estimado" fld="8" baseField="0" baseItem="0" numFmtId="166"/>
  </dataFields>
  <formats count="1">
    <format dxfId="5">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2C01458-CAE6-49F1-B6BC-6A9E4546CAE5}"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5:D48" firstHeaderRow="1" firstDataRow="2" firstDataCol="1"/>
  <pivotFields count="22">
    <pivotField showAll="0"/>
    <pivotField showAll="0"/>
    <pivotField numFmtId="41" showAll="0"/>
    <pivotField showAll="0"/>
    <pivotField showAll="0"/>
    <pivotField showAll="0"/>
    <pivotField axis="axisCol" showAll="0">
      <items count="3">
        <item x="0"/>
        <item x="1"/>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1"/>
        <item x="2"/>
        <item x="9"/>
        <item x="4"/>
        <item x="5"/>
        <item x="10"/>
        <item x="6"/>
        <item x="3"/>
        <item x="0"/>
        <item x="8"/>
        <item x="7"/>
        <item t="default"/>
      </items>
    </pivotField>
  </pivotFields>
  <rowFields count="1">
    <field x="21"/>
  </rowFields>
  <rowItems count="12">
    <i>
      <x/>
    </i>
    <i>
      <x v="1"/>
    </i>
    <i>
      <x v="2"/>
    </i>
    <i>
      <x v="3"/>
    </i>
    <i>
      <x v="4"/>
    </i>
    <i>
      <x v="5"/>
    </i>
    <i>
      <x v="6"/>
    </i>
    <i>
      <x v="7"/>
    </i>
    <i>
      <x v="8"/>
    </i>
    <i>
      <x v="9"/>
    </i>
    <i>
      <x v="10"/>
    </i>
    <i t="grand">
      <x/>
    </i>
  </rowItems>
  <colFields count="1">
    <field x="6"/>
  </colFields>
  <colItems count="3">
    <i>
      <x/>
    </i>
    <i>
      <x v="1"/>
    </i>
    <i t="grand">
      <x/>
    </i>
  </colItems>
  <dataFields count="1">
    <dataField name="Suma de Valor total estimado" fld="8" baseField="0" baseItem="0" numFmtId="166"/>
  </dataFields>
  <formats count="1">
    <format dxfId="6">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de_presentación_de_ofertas__mes" xr10:uid="{83507B3F-4E75-49A7-AE19-95D0B3F9FDCA}" sourceName="Fecha estimada de presentación de ofertas (mes)">
  <pivotTables>
    <pivotTable tabId="27" name="TablaDinámica1"/>
  </pivotTables>
  <data>
    <tabular pivotCacheId="1173333302">
      <items count="11">
        <i x="2" s="1"/>
        <i x="8"/>
        <i x="7"/>
        <i x="3"/>
        <i x="0"/>
        <i x="5"/>
        <i x="6"/>
        <i x="10"/>
        <i x="4"/>
        <i x="1"/>
        <i x="9"/>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estimada de presentación de ofertas (mes)" xr10:uid="{14F55453-7FDE-4C33-941E-EC2676CC54E4}" cache="SegmentaciónDeDatos_Fecha_estimada_de_presentación_de_ofertas__mes" caption="Fecha estimada de presentación de ofertas (mes)"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E96A43-5FE0-432B-A58D-C12408DC30F8}" name="Tabla2" displayName="Tabla2" ref="A3:C15" totalsRowShown="0" tableBorderDxfId="4">
  <autoFilter ref="A3:C15" xr:uid="{CDE96A43-5FE0-432B-A58D-C12408DC30F8}"/>
  <tableColumns count="3">
    <tableColumn id="1" xr3:uid="{5EBABA44-2CD7-4A3C-B6E6-111D974DA90D}" name="Dependencia" dataDxfId="3"/>
    <tableColumn id="2" xr3:uid="{AA59FD3F-98B5-48A6-A2E5-21795F10522B}" name="Valor total aprobado" dataDxfId="2" dataCellStyle="Millares [0]"/>
    <tableColumn id="3" xr3:uid="{839B7C68-7984-43BD-ADF5-31E266AED611}" name="%  Designado" dataDxfId="1" dataCellStyle="Porcentaje"/>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lfonso.orozco@essmar.gov.co" TargetMode="External"/><Relationship Id="rId1" Type="http://schemas.openxmlformats.org/officeDocument/2006/relationships/hyperlink" Target="mailto:alfonso.orozco@essmar.gov.c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AD00-9102-4458-9E90-6378F5BCDC1D}">
  <dimension ref="A1:V136"/>
  <sheetViews>
    <sheetView tabSelected="1" zoomScale="80" zoomScaleNormal="80" workbookViewId="0">
      <pane ySplit="4" topLeftCell="A72" activePane="bottomLeft" state="frozen"/>
      <selection pane="bottomLeft" activeCell="I72" sqref="I72:I77"/>
    </sheetView>
  </sheetViews>
  <sheetFormatPr baseColWidth="10" defaultColWidth="11.44140625" defaultRowHeight="14.4" x14ac:dyDescent="0.3"/>
  <cols>
    <col min="1" max="1" width="22.33203125" customWidth="1"/>
    <col min="2" max="2" width="71.6640625" customWidth="1"/>
    <col min="3" max="6" width="8.5546875" customWidth="1"/>
    <col min="7" max="7" width="23.6640625" customWidth="1"/>
    <col min="8" max="8" width="12.6640625" customWidth="1"/>
    <col min="9" max="9" width="16.109375" style="1" customWidth="1"/>
    <col min="10" max="10" width="25.6640625" customWidth="1"/>
    <col min="11" max="12" width="15.109375" customWidth="1"/>
    <col min="13" max="13" width="14.88671875" customWidth="1"/>
    <col min="14" max="14" width="11.44140625" customWidth="1"/>
    <col min="15" max="15" width="23.88671875" customWidth="1"/>
    <col min="16" max="16" width="32.6640625" customWidth="1"/>
    <col min="17" max="17" width="43.33203125" customWidth="1"/>
    <col min="18" max="21" width="23.88671875" customWidth="1"/>
    <col min="22" max="22" width="16.33203125" customWidth="1"/>
  </cols>
  <sheetData>
    <row r="1" spans="1:22" x14ac:dyDescent="0.3">
      <c r="A1" s="21" t="s">
        <v>21</v>
      </c>
      <c r="B1" s="22"/>
      <c r="C1" s="22"/>
      <c r="D1" s="22"/>
      <c r="E1" s="22"/>
      <c r="F1" s="22"/>
      <c r="G1" s="22"/>
      <c r="H1" s="22"/>
      <c r="I1" s="23"/>
      <c r="J1" s="23"/>
      <c r="K1" s="22"/>
      <c r="L1" s="22"/>
      <c r="M1" s="22"/>
      <c r="N1" s="22"/>
      <c r="O1" s="22"/>
      <c r="P1" s="22"/>
      <c r="Q1" s="22"/>
      <c r="R1" s="22"/>
      <c r="S1" s="22"/>
      <c r="T1" s="22"/>
      <c r="U1" s="22"/>
      <c r="V1" s="3"/>
    </row>
    <row r="2" spans="1:22" x14ac:dyDescent="0.3">
      <c r="A2" s="22"/>
      <c r="B2" s="22"/>
      <c r="C2" s="22"/>
      <c r="D2" s="22"/>
      <c r="E2" s="22"/>
      <c r="F2" s="22"/>
      <c r="G2" s="22"/>
      <c r="H2" s="22"/>
      <c r="I2" s="23"/>
      <c r="J2" s="23"/>
      <c r="K2" s="22"/>
      <c r="L2" s="22"/>
      <c r="M2" s="22"/>
      <c r="N2" s="22"/>
      <c r="O2" s="22"/>
      <c r="P2" s="22"/>
      <c r="Q2" s="22"/>
      <c r="R2" s="22"/>
      <c r="S2" s="22"/>
      <c r="T2" s="22"/>
      <c r="U2" s="22"/>
      <c r="V2" s="3"/>
    </row>
    <row r="3" spans="1:22" x14ac:dyDescent="0.3">
      <c r="A3" s="22"/>
      <c r="B3" s="22"/>
      <c r="C3" s="22"/>
      <c r="D3" s="22"/>
      <c r="E3" s="22"/>
      <c r="F3" s="22"/>
      <c r="G3" s="22"/>
      <c r="H3" s="22"/>
      <c r="I3" s="23"/>
      <c r="J3" s="23"/>
      <c r="K3" s="22"/>
      <c r="L3" s="22"/>
      <c r="M3" s="22"/>
      <c r="N3" s="22"/>
      <c r="O3" s="22"/>
      <c r="P3" s="22"/>
      <c r="Q3" s="22"/>
      <c r="R3" s="22"/>
      <c r="S3" s="22"/>
      <c r="T3" s="22"/>
      <c r="U3" s="22"/>
      <c r="V3" s="3"/>
    </row>
    <row r="4" spans="1:22" s="15" customFormat="1" ht="63" customHeight="1" x14ac:dyDescent="0.3">
      <c r="A4" s="14" t="s">
        <v>22</v>
      </c>
      <c r="B4" s="14" t="s">
        <v>23</v>
      </c>
      <c r="C4" s="14" t="s">
        <v>24</v>
      </c>
      <c r="D4" s="14" t="s">
        <v>0</v>
      </c>
      <c r="E4" s="14" t="s">
        <v>25</v>
      </c>
      <c r="F4" s="14" t="s">
        <v>26</v>
      </c>
      <c r="G4" s="14" t="s">
        <v>27</v>
      </c>
      <c r="H4" s="14" t="s">
        <v>28</v>
      </c>
      <c r="I4" s="14" t="s">
        <v>29</v>
      </c>
      <c r="J4" s="14" t="s">
        <v>30</v>
      </c>
      <c r="K4" s="14" t="s">
        <v>31</v>
      </c>
      <c r="L4" s="14" t="s">
        <v>32</v>
      </c>
      <c r="M4" s="14" t="s">
        <v>33</v>
      </c>
      <c r="N4" s="14" t="s">
        <v>34</v>
      </c>
      <c r="O4" s="14" t="s">
        <v>35</v>
      </c>
      <c r="P4" s="14" t="s">
        <v>36</v>
      </c>
      <c r="Q4" s="14" t="s">
        <v>37</v>
      </c>
      <c r="R4" s="14" t="s">
        <v>38</v>
      </c>
      <c r="S4" s="14" t="s">
        <v>39</v>
      </c>
      <c r="T4" s="14" t="s">
        <v>40</v>
      </c>
      <c r="U4" s="14" t="s">
        <v>41</v>
      </c>
      <c r="V4" s="14" t="s">
        <v>16</v>
      </c>
    </row>
    <row r="5" spans="1:22" x14ac:dyDescent="0.3">
      <c r="A5" s="2" t="s">
        <v>42</v>
      </c>
      <c r="B5" s="10" t="s">
        <v>43</v>
      </c>
      <c r="C5" s="11">
        <v>3</v>
      </c>
      <c r="D5">
        <v>5</v>
      </c>
      <c r="E5">
        <v>2</v>
      </c>
      <c r="F5">
        <v>1</v>
      </c>
      <c r="G5" t="s">
        <v>4</v>
      </c>
      <c r="H5">
        <v>0</v>
      </c>
      <c r="I5" s="11">
        <v>137025757</v>
      </c>
      <c r="J5" s="11">
        <v>137025757</v>
      </c>
      <c r="K5">
        <v>0</v>
      </c>
      <c r="L5">
        <v>0</v>
      </c>
      <c r="M5" t="s">
        <v>44</v>
      </c>
      <c r="N5" s="16" t="s">
        <v>45</v>
      </c>
      <c r="O5" t="s">
        <v>46</v>
      </c>
      <c r="P5">
        <v>3106305863</v>
      </c>
      <c r="Q5" t="s">
        <v>47</v>
      </c>
      <c r="R5">
        <v>0</v>
      </c>
      <c r="S5">
        <v>0</v>
      </c>
      <c r="T5">
        <v>0</v>
      </c>
      <c r="U5">
        <v>0</v>
      </c>
      <c r="V5" t="s">
        <v>14</v>
      </c>
    </row>
    <row r="6" spans="1:22" x14ac:dyDescent="0.3">
      <c r="A6" s="2" t="s">
        <v>48</v>
      </c>
      <c r="B6" s="10" t="s">
        <v>49</v>
      </c>
      <c r="C6" s="11">
        <v>8</v>
      </c>
      <c r="D6">
        <v>10</v>
      </c>
      <c r="E6">
        <v>2</v>
      </c>
      <c r="F6">
        <v>1</v>
      </c>
      <c r="G6" t="s">
        <v>4</v>
      </c>
      <c r="H6">
        <v>0</v>
      </c>
      <c r="I6" s="11">
        <v>84757158.209999993</v>
      </c>
      <c r="J6" s="11">
        <v>84757158.209999993</v>
      </c>
      <c r="K6">
        <v>0</v>
      </c>
      <c r="L6">
        <v>0</v>
      </c>
      <c r="M6" t="s">
        <v>44</v>
      </c>
      <c r="N6" s="16" t="s">
        <v>45</v>
      </c>
      <c r="O6" t="s">
        <v>46</v>
      </c>
      <c r="P6">
        <v>3106305863</v>
      </c>
      <c r="Q6" t="s">
        <v>47</v>
      </c>
      <c r="R6">
        <v>0</v>
      </c>
      <c r="S6">
        <v>0</v>
      </c>
      <c r="T6">
        <v>0</v>
      </c>
      <c r="U6">
        <v>0</v>
      </c>
      <c r="V6" t="s">
        <v>14</v>
      </c>
    </row>
    <row r="7" spans="1:22" x14ac:dyDescent="0.3">
      <c r="A7" s="2">
        <v>77101604</v>
      </c>
      <c r="B7" s="10" t="s">
        <v>50</v>
      </c>
      <c r="C7" s="11">
        <v>1</v>
      </c>
      <c r="D7">
        <v>1</v>
      </c>
      <c r="E7">
        <v>7</v>
      </c>
      <c r="F7">
        <v>1</v>
      </c>
      <c r="G7" t="s">
        <v>4</v>
      </c>
      <c r="H7">
        <v>0</v>
      </c>
      <c r="I7" s="11">
        <v>716676027.64999998</v>
      </c>
      <c r="J7" s="11">
        <v>716676027.64999998</v>
      </c>
      <c r="K7">
        <v>0</v>
      </c>
      <c r="L7">
        <v>0</v>
      </c>
      <c r="M7" t="s">
        <v>44</v>
      </c>
      <c r="N7" s="16" t="s">
        <v>45</v>
      </c>
      <c r="O7" t="s">
        <v>46</v>
      </c>
      <c r="P7">
        <v>3106305863</v>
      </c>
      <c r="Q7" t="s">
        <v>47</v>
      </c>
      <c r="R7">
        <v>0</v>
      </c>
      <c r="S7">
        <v>0</v>
      </c>
      <c r="T7">
        <v>0</v>
      </c>
      <c r="U7">
        <v>0</v>
      </c>
      <c r="V7" t="s">
        <v>14</v>
      </c>
    </row>
    <row r="8" spans="1:22" x14ac:dyDescent="0.3">
      <c r="A8" s="2">
        <v>77101604</v>
      </c>
      <c r="B8" s="10" t="s">
        <v>51</v>
      </c>
      <c r="C8" s="11">
        <v>2</v>
      </c>
      <c r="D8">
        <v>4</v>
      </c>
      <c r="E8">
        <v>6</v>
      </c>
      <c r="F8">
        <v>1</v>
      </c>
      <c r="G8" t="s">
        <v>4</v>
      </c>
      <c r="H8">
        <v>0</v>
      </c>
      <c r="I8" s="11">
        <v>430465914.79000002</v>
      </c>
      <c r="J8" s="11">
        <v>430465914.79000002</v>
      </c>
      <c r="K8">
        <v>0</v>
      </c>
      <c r="L8">
        <v>0</v>
      </c>
      <c r="M8" t="s">
        <v>44</v>
      </c>
      <c r="N8" s="16" t="s">
        <v>45</v>
      </c>
      <c r="O8" t="s">
        <v>46</v>
      </c>
      <c r="P8">
        <v>3106305863</v>
      </c>
      <c r="Q8" t="s">
        <v>47</v>
      </c>
      <c r="R8">
        <v>0</v>
      </c>
      <c r="S8">
        <v>0</v>
      </c>
      <c r="T8">
        <v>0</v>
      </c>
      <c r="U8">
        <v>0</v>
      </c>
      <c r="V8" t="s">
        <v>14</v>
      </c>
    </row>
    <row r="9" spans="1:22" x14ac:dyDescent="0.3">
      <c r="A9" s="2" t="s">
        <v>52</v>
      </c>
      <c r="B9" s="10" t="s">
        <v>53</v>
      </c>
      <c r="C9" s="11">
        <v>3</v>
      </c>
      <c r="D9">
        <v>5</v>
      </c>
      <c r="E9">
        <v>7</v>
      </c>
      <c r="F9">
        <v>1</v>
      </c>
      <c r="G9" t="s">
        <v>4</v>
      </c>
      <c r="H9">
        <v>0</v>
      </c>
      <c r="I9" s="11">
        <v>1298983291.6199999</v>
      </c>
      <c r="J9" s="11">
        <v>1298983291.6199999</v>
      </c>
      <c r="K9">
        <v>0</v>
      </c>
      <c r="L9">
        <v>0</v>
      </c>
      <c r="M9" t="s">
        <v>44</v>
      </c>
      <c r="N9" s="16" t="s">
        <v>45</v>
      </c>
      <c r="O9" t="s">
        <v>46</v>
      </c>
      <c r="P9">
        <v>3106305863</v>
      </c>
      <c r="Q9" t="s">
        <v>47</v>
      </c>
      <c r="R9">
        <v>0</v>
      </c>
      <c r="S9">
        <v>0</v>
      </c>
      <c r="T9">
        <v>0</v>
      </c>
      <c r="U9">
        <v>0</v>
      </c>
      <c r="V9" t="s">
        <v>14</v>
      </c>
    </row>
    <row r="10" spans="1:22" x14ac:dyDescent="0.3">
      <c r="A10" s="2" t="s">
        <v>54</v>
      </c>
      <c r="B10" s="10" t="s">
        <v>55</v>
      </c>
      <c r="C10" s="11">
        <v>1</v>
      </c>
      <c r="D10">
        <v>1</v>
      </c>
      <c r="E10">
        <v>12</v>
      </c>
      <c r="F10">
        <v>1</v>
      </c>
      <c r="G10" t="s">
        <v>4</v>
      </c>
      <c r="H10">
        <v>0</v>
      </c>
      <c r="I10" s="11">
        <v>872550926.98000002</v>
      </c>
      <c r="J10" s="11">
        <v>872550926.98000002</v>
      </c>
      <c r="K10">
        <v>0</v>
      </c>
      <c r="L10">
        <v>0</v>
      </c>
      <c r="M10" t="s">
        <v>44</v>
      </c>
      <c r="N10" s="16" t="s">
        <v>45</v>
      </c>
      <c r="O10" t="s">
        <v>46</v>
      </c>
      <c r="P10">
        <v>3106305863</v>
      </c>
      <c r="Q10" t="s">
        <v>47</v>
      </c>
      <c r="R10">
        <v>0</v>
      </c>
      <c r="S10">
        <v>0</v>
      </c>
      <c r="T10">
        <v>0</v>
      </c>
      <c r="U10">
        <v>0</v>
      </c>
      <c r="V10" t="s">
        <v>14</v>
      </c>
    </row>
    <row r="11" spans="1:22" x14ac:dyDescent="0.3">
      <c r="A11" s="2">
        <v>77101805</v>
      </c>
      <c r="B11" s="10" t="s">
        <v>56</v>
      </c>
      <c r="C11" s="11">
        <v>2</v>
      </c>
      <c r="D11">
        <v>4</v>
      </c>
      <c r="E11">
        <v>7</v>
      </c>
      <c r="F11">
        <v>1</v>
      </c>
      <c r="G11" t="s">
        <v>4</v>
      </c>
      <c r="H11">
        <v>0</v>
      </c>
      <c r="I11" s="11">
        <v>33088753.190000001</v>
      </c>
      <c r="J11" s="11">
        <v>33088753.190000001</v>
      </c>
      <c r="K11">
        <v>0</v>
      </c>
      <c r="L11">
        <v>0</v>
      </c>
      <c r="M11" t="s">
        <v>44</v>
      </c>
      <c r="N11" s="16" t="s">
        <v>45</v>
      </c>
      <c r="O11" t="s">
        <v>46</v>
      </c>
      <c r="P11">
        <v>3106305863</v>
      </c>
      <c r="Q11" t="s">
        <v>47</v>
      </c>
      <c r="R11">
        <v>0</v>
      </c>
      <c r="S11">
        <v>0</v>
      </c>
      <c r="T11">
        <v>0</v>
      </c>
      <c r="U11">
        <v>0</v>
      </c>
      <c r="V11" t="s">
        <v>14</v>
      </c>
    </row>
    <row r="12" spans="1:22" x14ac:dyDescent="0.3">
      <c r="A12" s="2" t="s">
        <v>57</v>
      </c>
      <c r="B12" s="10" t="s">
        <v>58</v>
      </c>
      <c r="C12" s="11">
        <v>8</v>
      </c>
      <c r="D12">
        <v>10</v>
      </c>
      <c r="E12">
        <v>2</v>
      </c>
      <c r="F12">
        <v>1</v>
      </c>
      <c r="G12" t="s">
        <v>4</v>
      </c>
      <c r="H12">
        <v>0</v>
      </c>
      <c r="I12" s="11">
        <v>35708036.630000003</v>
      </c>
      <c r="J12" s="11">
        <v>35708036.630000003</v>
      </c>
      <c r="K12">
        <v>0</v>
      </c>
      <c r="L12">
        <v>0</v>
      </c>
      <c r="M12" t="s">
        <v>44</v>
      </c>
      <c r="N12" s="16" t="s">
        <v>45</v>
      </c>
      <c r="O12" t="s">
        <v>46</v>
      </c>
      <c r="P12">
        <v>3106305863</v>
      </c>
      <c r="Q12" t="s">
        <v>47</v>
      </c>
      <c r="R12">
        <v>0</v>
      </c>
      <c r="S12">
        <v>0</v>
      </c>
      <c r="T12">
        <v>0</v>
      </c>
      <c r="U12">
        <v>0</v>
      </c>
      <c r="V12" t="s">
        <v>14</v>
      </c>
    </row>
    <row r="13" spans="1:22" x14ac:dyDescent="0.3">
      <c r="A13" s="2">
        <v>70171503</v>
      </c>
      <c r="B13" s="10" t="s">
        <v>59</v>
      </c>
      <c r="C13" s="11">
        <v>7</v>
      </c>
      <c r="D13">
        <v>9</v>
      </c>
      <c r="E13">
        <v>1</v>
      </c>
      <c r="F13">
        <v>1</v>
      </c>
      <c r="G13" t="s">
        <v>4</v>
      </c>
      <c r="H13">
        <v>0</v>
      </c>
      <c r="I13" s="11">
        <v>44695903.32</v>
      </c>
      <c r="J13" s="11">
        <v>44695903.32</v>
      </c>
      <c r="K13">
        <v>0</v>
      </c>
      <c r="L13">
        <v>0</v>
      </c>
      <c r="M13" t="s">
        <v>44</v>
      </c>
      <c r="N13" s="16" t="s">
        <v>45</v>
      </c>
      <c r="O13" t="s">
        <v>46</v>
      </c>
      <c r="P13">
        <v>3106305863</v>
      </c>
      <c r="Q13" t="s">
        <v>47</v>
      </c>
      <c r="R13">
        <v>0</v>
      </c>
      <c r="S13">
        <v>0</v>
      </c>
      <c r="T13">
        <v>0</v>
      </c>
      <c r="U13">
        <v>0</v>
      </c>
      <c r="V13" t="s">
        <v>14</v>
      </c>
    </row>
    <row r="14" spans="1:22" x14ac:dyDescent="0.3">
      <c r="A14" s="2">
        <v>77101505</v>
      </c>
      <c r="B14" s="10" t="s">
        <v>60</v>
      </c>
      <c r="C14" s="11">
        <v>5</v>
      </c>
      <c r="D14">
        <v>6</v>
      </c>
      <c r="E14">
        <v>1</v>
      </c>
      <c r="F14">
        <v>1</v>
      </c>
      <c r="G14" t="s">
        <v>5</v>
      </c>
      <c r="H14">
        <v>0</v>
      </c>
      <c r="I14" s="11">
        <v>9284096.1899999995</v>
      </c>
      <c r="J14" s="11">
        <v>9284096.1899999995</v>
      </c>
      <c r="K14">
        <v>0</v>
      </c>
      <c r="L14">
        <v>0</v>
      </c>
      <c r="M14" t="s">
        <v>44</v>
      </c>
      <c r="N14" s="16" t="s">
        <v>45</v>
      </c>
      <c r="O14" t="s">
        <v>46</v>
      </c>
      <c r="P14">
        <v>3106305863</v>
      </c>
      <c r="Q14" t="s">
        <v>47</v>
      </c>
      <c r="R14">
        <v>0</v>
      </c>
      <c r="S14">
        <v>0</v>
      </c>
      <c r="T14">
        <v>0</v>
      </c>
      <c r="U14">
        <v>0</v>
      </c>
      <c r="V14" t="s">
        <v>14</v>
      </c>
    </row>
    <row r="15" spans="1:22" x14ac:dyDescent="0.3">
      <c r="A15" s="2" t="s">
        <v>61</v>
      </c>
      <c r="B15" s="10" t="s">
        <v>62</v>
      </c>
      <c r="C15" s="11">
        <v>5</v>
      </c>
      <c r="D15">
        <v>7</v>
      </c>
      <c r="E15">
        <v>6</v>
      </c>
      <c r="F15">
        <v>1</v>
      </c>
      <c r="G15" t="s">
        <v>4</v>
      </c>
      <c r="H15">
        <v>0</v>
      </c>
      <c r="I15" s="11">
        <v>3568212164</v>
      </c>
      <c r="J15" s="11">
        <v>3568212164</v>
      </c>
      <c r="K15">
        <v>0</v>
      </c>
      <c r="L15">
        <v>0</v>
      </c>
      <c r="M15" t="s">
        <v>44</v>
      </c>
      <c r="N15" s="16" t="s">
        <v>45</v>
      </c>
      <c r="O15" t="s">
        <v>46</v>
      </c>
      <c r="P15">
        <v>3106305863</v>
      </c>
      <c r="Q15" t="s">
        <v>47</v>
      </c>
      <c r="R15">
        <v>0</v>
      </c>
      <c r="S15">
        <v>0</v>
      </c>
      <c r="T15">
        <v>0</v>
      </c>
      <c r="U15">
        <v>0</v>
      </c>
      <c r="V15" t="s">
        <v>14</v>
      </c>
    </row>
    <row r="16" spans="1:22" x14ac:dyDescent="0.3">
      <c r="A16" s="2" t="s">
        <v>63</v>
      </c>
      <c r="B16" s="10" t="s">
        <v>64</v>
      </c>
      <c r="C16" s="11">
        <v>7</v>
      </c>
      <c r="D16">
        <v>9</v>
      </c>
      <c r="E16">
        <v>1</v>
      </c>
      <c r="F16">
        <v>1</v>
      </c>
      <c r="G16" t="s">
        <v>4</v>
      </c>
      <c r="H16">
        <v>0</v>
      </c>
      <c r="I16" s="11">
        <v>159417164.15400001</v>
      </c>
      <c r="J16" s="11">
        <v>159417164.15400001</v>
      </c>
      <c r="K16">
        <v>0</v>
      </c>
      <c r="L16">
        <v>0</v>
      </c>
      <c r="M16" t="s">
        <v>44</v>
      </c>
      <c r="N16" s="16" t="s">
        <v>45</v>
      </c>
      <c r="O16" t="s">
        <v>46</v>
      </c>
      <c r="P16">
        <v>3106305863</v>
      </c>
      <c r="Q16" t="s">
        <v>47</v>
      </c>
      <c r="R16">
        <v>0</v>
      </c>
      <c r="S16">
        <v>0</v>
      </c>
      <c r="T16">
        <v>0</v>
      </c>
      <c r="U16">
        <v>0</v>
      </c>
      <c r="V16" t="s">
        <v>14</v>
      </c>
    </row>
    <row r="17" spans="1:22" x14ac:dyDescent="0.3">
      <c r="A17" s="2" t="s">
        <v>65</v>
      </c>
      <c r="B17" s="10" t="s">
        <v>66</v>
      </c>
      <c r="C17" s="11">
        <v>5</v>
      </c>
      <c r="D17">
        <v>7</v>
      </c>
      <c r="E17">
        <v>2</v>
      </c>
      <c r="F17">
        <v>1</v>
      </c>
      <c r="G17" t="s">
        <v>4</v>
      </c>
      <c r="H17">
        <v>0</v>
      </c>
      <c r="I17" s="11">
        <v>132741180</v>
      </c>
      <c r="J17" s="11">
        <v>132741180</v>
      </c>
      <c r="K17">
        <v>0</v>
      </c>
      <c r="L17">
        <v>0</v>
      </c>
      <c r="M17" t="s">
        <v>44</v>
      </c>
      <c r="N17" s="16" t="s">
        <v>45</v>
      </c>
      <c r="O17" t="s">
        <v>46</v>
      </c>
      <c r="P17">
        <v>3106305863</v>
      </c>
      <c r="Q17" t="s">
        <v>47</v>
      </c>
      <c r="R17">
        <v>0</v>
      </c>
      <c r="S17">
        <v>0</v>
      </c>
      <c r="T17">
        <v>0</v>
      </c>
      <c r="U17">
        <v>0</v>
      </c>
      <c r="V17" t="s">
        <v>14</v>
      </c>
    </row>
    <row r="18" spans="1:22" x14ac:dyDescent="0.3">
      <c r="A18" s="12" t="s">
        <v>67</v>
      </c>
      <c r="B18" s="10" t="s">
        <v>68</v>
      </c>
      <c r="C18" s="11">
        <v>1</v>
      </c>
      <c r="D18">
        <v>3</v>
      </c>
      <c r="E18">
        <v>9</v>
      </c>
      <c r="F18">
        <v>1</v>
      </c>
      <c r="G18" t="s">
        <v>4</v>
      </c>
      <c r="H18">
        <v>0</v>
      </c>
      <c r="I18" s="11">
        <v>1251848529</v>
      </c>
      <c r="J18" s="11">
        <v>1251848529</v>
      </c>
      <c r="K18">
        <v>0</v>
      </c>
      <c r="L18">
        <v>0</v>
      </c>
      <c r="M18" t="s">
        <v>44</v>
      </c>
      <c r="N18" s="16" t="s">
        <v>45</v>
      </c>
      <c r="O18" t="s">
        <v>46</v>
      </c>
      <c r="P18">
        <v>3106305863</v>
      </c>
      <c r="Q18" t="s">
        <v>47</v>
      </c>
      <c r="R18">
        <v>0</v>
      </c>
      <c r="S18">
        <v>0</v>
      </c>
      <c r="T18">
        <v>0</v>
      </c>
      <c r="U18">
        <v>0</v>
      </c>
      <c r="V18" t="s">
        <v>14</v>
      </c>
    </row>
    <row r="19" spans="1:22" x14ac:dyDescent="0.3">
      <c r="A19" s="2">
        <v>39121321</v>
      </c>
      <c r="B19" s="10" t="s">
        <v>69</v>
      </c>
      <c r="C19" s="11">
        <v>2</v>
      </c>
      <c r="D19">
        <v>4</v>
      </c>
      <c r="E19">
        <v>8</v>
      </c>
      <c r="F19">
        <v>1</v>
      </c>
      <c r="G19" t="s">
        <v>4</v>
      </c>
      <c r="H19">
        <v>0</v>
      </c>
      <c r="I19" s="11">
        <v>1919932000</v>
      </c>
      <c r="J19" s="11">
        <v>1919932000</v>
      </c>
      <c r="K19">
        <v>0</v>
      </c>
      <c r="L19">
        <v>0</v>
      </c>
      <c r="M19" t="s">
        <v>44</v>
      </c>
      <c r="N19" s="16" t="s">
        <v>45</v>
      </c>
      <c r="O19" t="s">
        <v>46</v>
      </c>
      <c r="P19">
        <v>3106305863</v>
      </c>
      <c r="Q19" t="s">
        <v>47</v>
      </c>
      <c r="R19">
        <v>0</v>
      </c>
      <c r="S19">
        <v>0</v>
      </c>
      <c r="T19">
        <v>0</v>
      </c>
      <c r="U19">
        <v>0</v>
      </c>
      <c r="V19" t="s">
        <v>14</v>
      </c>
    </row>
    <row r="20" spans="1:22" x14ac:dyDescent="0.3">
      <c r="A20" s="2" t="s">
        <v>70</v>
      </c>
      <c r="B20" s="10" t="s">
        <v>71</v>
      </c>
      <c r="C20" s="11">
        <v>2</v>
      </c>
      <c r="D20">
        <v>4</v>
      </c>
      <c r="E20">
        <v>5</v>
      </c>
      <c r="F20">
        <v>1</v>
      </c>
      <c r="G20" t="s">
        <v>4</v>
      </c>
      <c r="H20">
        <v>0</v>
      </c>
      <c r="I20" s="11">
        <v>622800000</v>
      </c>
      <c r="J20" s="11">
        <v>622800000</v>
      </c>
      <c r="K20">
        <v>0</v>
      </c>
      <c r="L20">
        <v>0</v>
      </c>
      <c r="M20" t="s">
        <v>44</v>
      </c>
      <c r="N20" s="16" t="s">
        <v>45</v>
      </c>
      <c r="O20" t="s">
        <v>46</v>
      </c>
      <c r="P20">
        <v>3106305863</v>
      </c>
      <c r="Q20" t="s">
        <v>47</v>
      </c>
      <c r="R20">
        <v>0</v>
      </c>
      <c r="S20">
        <v>0</v>
      </c>
      <c r="T20">
        <v>0</v>
      </c>
      <c r="U20">
        <v>0</v>
      </c>
      <c r="V20" t="s">
        <v>14</v>
      </c>
    </row>
    <row r="21" spans="1:22" x14ac:dyDescent="0.3">
      <c r="A21" s="2" t="s">
        <v>72</v>
      </c>
      <c r="B21" s="10" t="s">
        <v>73</v>
      </c>
      <c r="C21" s="11">
        <v>3</v>
      </c>
      <c r="D21">
        <v>3</v>
      </c>
      <c r="E21">
        <v>10</v>
      </c>
      <c r="F21">
        <v>1</v>
      </c>
      <c r="G21" t="s">
        <v>4</v>
      </c>
      <c r="H21">
        <v>0</v>
      </c>
      <c r="I21" s="11">
        <v>240000000</v>
      </c>
      <c r="J21" s="11">
        <v>240000000</v>
      </c>
      <c r="K21">
        <v>0</v>
      </c>
      <c r="L21">
        <v>0</v>
      </c>
      <c r="M21" t="s">
        <v>44</v>
      </c>
      <c r="N21" s="16" t="s">
        <v>45</v>
      </c>
      <c r="O21" t="s">
        <v>46</v>
      </c>
      <c r="P21">
        <v>3106305863</v>
      </c>
      <c r="Q21" t="s">
        <v>47</v>
      </c>
      <c r="R21">
        <v>0</v>
      </c>
      <c r="S21">
        <v>0</v>
      </c>
      <c r="T21">
        <v>0</v>
      </c>
      <c r="U21">
        <v>0</v>
      </c>
      <c r="V21" t="s">
        <v>14</v>
      </c>
    </row>
    <row r="22" spans="1:22" x14ac:dyDescent="0.3">
      <c r="A22" s="2">
        <v>32151703</v>
      </c>
      <c r="B22" s="10" t="s">
        <v>74</v>
      </c>
      <c r="C22" s="11">
        <v>2</v>
      </c>
      <c r="D22">
        <v>2</v>
      </c>
      <c r="E22">
        <v>11</v>
      </c>
      <c r="F22">
        <v>1</v>
      </c>
      <c r="G22" t="s">
        <v>4</v>
      </c>
      <c r="H22">
        <v>0</v>
      </c>
      <c r="I22" s="11">
        <v>882300000</v>
      </c>
      <c r="J22" s="11">
        <v>882300000</v>
      </c>
      <c r="K22">
        <v>0</v>
      </c>
      <c r="L22">
        <v>0</v>
      </c>
      <c r="M22" t="s">
        <v>44</v>
      </c>
      <c r="N22" s="16" t="s">
        <v>45</v>
      </c>
      <c r="O22" t="s">
        <v>46</v>
      </c>
      <c r="P22">
        <v>3106305863</v>
      </c>
      <c r="Q22" t="s">
        <v>47</v>
      </c>
      <c r="R22">
        <v>0</v>
      </c>
      <c r="S22">
        <v>0</v>
      </c>
      <c r="T22">
        <v>0</v>
      </c>
      <c r="U22">
        <v>0</v>
      </c>
      <c r="V22" t="s">
        <v>14</v>
      </c>
    </row>
    <row r="23" spans="1:22" x14ac:dyDescent="0.3">
      <c r="A23" s="2" t="s">
        <v>75</v>
      </c>
      <c r="B23" s="10" t="s">
        <v>76</v>
      </c>
      <c r="C23" s="11">
        <v>3</v>
      </c>
      <c r="D23">
        <v>3</v>
      </c>
      <c r="E23">
        <v>10</v>
      </c>
      <c r="F23">
        <v>1</v>
      </c>
      <c r="G23" t="s">
        <v>4</v>
      </c>
      <c r="H23">
        <v>0</v>
      </c>
      <c r="I23" s="11">
        <v>250000000</v>
      </c>
      <c r="J23" s="11">
        <v>250000000</v>
      </c>
      <c r="K23">
        <v>0</v>
      </c>
      <c r="L23">
        <v>0</v>
      </c>
      <c r="M23" t="s">
        <v>44</v>
      </c>
      <c r="N23" s="16" t="s">
        <v>45</v>
      </c>
      <c r="O23" t="s">
        <v>46</v>
      </c>
      <c r="P23">
        <v>3106305863</v>
      </c>
      <c r="Q23" t="s">
        <v>47</v>
      </c>
      <c r="R23">
        <v>0</v>
      </c>
      <c r="S23">
        <v>0</v>
      </c>
      <c r="T23">
        <v>0</v>
      </c>
      <c r="U23">
        <v>0</v>
      </c>
      <c r="V23" t="s">
        <v>14</v>
      </c>
    </row>
    <row r="24" spans="1:22" x14ac:dyDescent="0.3">
      <c r="A24" s="2" t="s">
        <v>77</v>
      </c>
      <c r="B24" s="10" t="s">
        <v>78</v>
      </c>
      <c r="C24" s="11">
        <v>1</v>
      </c>
      <c r="D24">
        <v>3</v>
      </c>
      <c r="E24">
        <v>9</v>
      </c>
      <c r="F24">
        <v>1</v>
      </c>
      <c r="G24" t="s">
        <v>4</v>
      </c>
      <c r="H24">
        <v>0</v>
      </c>
      <c r="I24" s="11">
        <v>550000000</v>
      </c>
      <c r="J24" s="11">
        <v>550000000</v>
      </c>
      <c r="K24">
        <v>0</v>
      </c>
      <c r="L24">
        <v>0</v>
      </c>
      <c r="M24" t="s">
        <v>44</v>
      </c>
      <c r="N24" s="16" t="s">
        <v>45</v>
      </c>
      <c r="O24" t="s">
        <v>46</v>
      </c>
      <c r="P24">
        <v>3106305863</v>
      </c>
      <c r="Q24" t="s">
        <v>47</v>
      </c>
      <c r="R24">
        <v>0</v>
      </c>
      <c r="S24">
        <v>0</v>
      </c>
      <c r="T24">
        <v>0</v>
      </c>
      <c r="U24">
        <v>0</v>
      </c>
      <c r="V24" t="s">
        <v>14</v>
      </c>
    </row>
    <row r="25" spans="1:22" x14ac:dyDescent="0.3">
      <c r="A25" s="2">
        <v>72154056</v>
      </c>
      <c r="B25" s="10" t="s">
        <v>79</v>
      </c>
      <c r="C25" s="11">
        <v>1</v>
      </c>
      <c r="D25">
        <v>3</v>
      </c>
      <c r="E25">
        <v>10</v>
      </c>
      <c r="F25">
        <v>1</v>
      </c>
      <c r="G25" t="s">
        <v>4</v>
      </c>
      <c r="H25">
        <v>0</v>
      </c>
      <c r="I25" s="11">
        <v>624286721.26999998</v>
      </c>
      <c r="J25" s="11">
        <v>624286721.26999998</v>
      </c>
      <c r="K25">
        <v>0</v>
      </c>
      <c r="L25">
        <v>0</v>
      </c>
      <c r="M25" t="s">
        <v>44</v>
      </c>
      <c r="N25" s="16" t="s">
        <v>45</v>
      </c>
      <c r="O25" t="s">
        <v>46</v>
      </c>
      <c r="P25">
        <v>3106305863</v>
      </c>
      <c r="Q25" t="s">
        <v>47</v>
      </c>
      <c r="R25">
        <v>0</v>
      </c>
      <c r="S25">
        <v>0</v>
      </c>
      <c r="T25">
        <v>0</v>
      </c>
      <c r="U25">
        <v>0</v>
      </c>
      <c r="V25" t="s">
        <v>14</v>
      </c>
    </row>
    <row r="26" spans="1:22" x14ac:dyDescent="0.3">
      <c r="A26" s="2" t="s">
        <v>80</v>
      </c>
      <c r="B26" s="10" t="s">
        <v>81</v>
      </c>
      <c r="C26" s="11">
        <v>12</v>
      </c>
      <c r="D26">
        <v>1</v>
      </c>
      <c r="E26">
        <v>12</v>
      </c>
      <c r="F26">
        <v>1</v>
      </c>
      <c r="G26" t="s">
        <v>5</v>
      </c>
      <c r="H26">
        <v>0</v>
      </c>
      <c r="I26" s="11">
        <v>6206269.4299999997</v>
      </c>
      <c r="J26" s="11">
        <v>6206269.4299999997</v>
      </c>
      <c r="K26">
        <v>0</v>
      </c>
      <c r="L26">
        <v>0</v>
      </c>
      <c r="M26" t="s">
        <v>44</v>
      </c>
      <c r="N26" s="16" t="s">
        <v>45</v>
      </c>
      <c r="O26" t="s">
        <v>46</v>
      </c>
      <c r="P26">
        <v>3106305863</v>
      </c>
      <c r="Q26" t="s">
        <v>47</v>
      </c>
      <c r="R26">
        <v>0</v>
      </c>
      <c r="S26">
        <v>0</v>
      </c>
      <c r="T26">
        <v>0</v>
      </c>
      <c r="U26">
        <v>0</v>
      </c>
      <c r="V26" t="s">
        <v>14</v>
      </c>
    </row>
    <row r="27" spans="1:22" x14ac:dyDescent="0.3">
      <c r="A27" s="2" t="s">
        <v>82</v>
      </c>
      <c r="B27" s="10" t="s">
        <v>83</v>
      </c>
      <c r="C27" s="11">
        <v>12</v>
      </c>
      <c r="D27">
        <v>1</v>
      </c>
      <c r="E27">
        <v>12</v>
      </c>
      <c r="F27">
        <v>1</v>
      </c>
      <c r="G27" t="s">
        <v>5</v>
      </c>
      <c r="H27">
        <v>0</v>
      </c>
      <c r="I27" s="11">
        <v>379080000</v>
      </c>
      <c r="J27" s="11">
        <v>379080000</v>
      </c>
      <c r="K27">
        <v>0</v>
      </c>
      <c r="L27">
        <v>0</v>
      </c>
      <c r="M27" t="s">
        <v>44</v>
      </c>
      <c r="N27" s="16" t="s">
        <v>45</v>
      </c>
      <c r="O27" t="s">
        <v>46</v>
      </c>
      <c r="P27">
        <v>3106305863</v>
      </c>
      <c r="Q27" t="s">
        <v>47</v>
      </c>
      <c r="R27">
        <v>0</v>
      </c>
      <c r="S27">
        <v>0</v>
      </c>
      <c r="T27">
        <v>0</v>
      </c>
      <c r="U27">
        <v>0</v>
      </c>
      <c r="V27" t="s">
        <v>14</v>
      </c>
    </row>
    <row r="28" spans="1:22" x14ac:dyDescent="0.3">
      <c r="A28" s="2" t="s">
        <v>80</v>
      </c>
      <c r="B28" s="10" t="s">
        <v>84</v>
      </c>
      <c r="C28" s="11">
        <v>12</v>
      </c>
      <c r="D28">
        <v>1</v>
      </c>
      <c r="E28">
        <v>12</v>
      </c>
      <c r="F28">
        <v>1</v>
      </c>
      <c r="G28" t="s">
        <v>5</v>
      </c>
      <c r="H28">
        <v>0</v>
      </c>
      <c r="I28" s="11">
        <v>72421128</v>
      </c>
      <c r="J28" s="11">
        <v>72421128</v>
      </c>
      <c r="K28">
        <v>0</v>
      </c>
      <c r="L28">
        <v>0</v>
      </c>
      <c r="M28" t="s">
        <v>44</v>
      </c>
      <c r="N28" s="16" t="s">
        <v>45</v>
      </c>
      <c r="O28" t="s">
        <v>46</v>
      </c>
      <c r="P28">
        <v>3106305863</v>
      </c>
      <c r="Q28" t="s">
        <v>47</v>
      </c>
      <c r="R28">
        <v>0</v>
      </c>
      <c r="S28">
        <v>0</v>
      </c>
      <c r="T28">
        <v>0</v>
      </c>
      <c r="U28">
        <v>0</v>
      </c>
      <c r="V28" t="s">
        <v>14</v>
      </c>
    </row>
    <row r="29" spans="1:22" x14ac:dyDescent="0.3">
      <c r="A29" s="2">
        <v>25101610</v>
      </c>
      <c r="B29" s="10" t="s">
        <v>85</v>
      </c>
      <c r="C29" s="11">
        <v>2</v>
      </c>
      <c r="D29">
        <v>4</v>
      </c>
      <c r="E29">
        <v>8</v>
      </c>
      <c r="F29">
        <v>1</v>
      </c>
      <c r="G29" t="s">
        <v>4</v>
      </c>
      <c r="H29">
        <v>0</v>
      </c>
      <c r="I29" s="11">
        <v>2600000000</v>
      </c>
      <c r="J29" s="11">
        <v>2600000000</v>
      </c>
      <c r="K29">
        <v>0</v>
      </c>
      <c r="L29">
        <v>0</v>
      </c>
      <c r="M29" t="s">
        <v>44</v>
      </c>
      <c r="N29" s="16" t="s">
        <v>45</v>
      </c>
      <c r="O29" t="s">
        <v>46</v>
      </c>
      <c r="P29">
        <v>3106305863</v>
      </c>
      <c r="Q29" t="s">
        <v>47</v>
      </c>
      <c r="R29">
        <v>0</v>
      </c>
      <c r="S29">
        <v>0</v>
      </c>
      <c r="T29">
        <v>0</v>
      </c>
      <c r="U29">
        <v>0</v>
      </c>
      <c r="V29" t="s">
        <v>14</v>
      </c>
    </row>
    <row r="30" spans="1:22" x14ac:dyDescent="0.3">
      <c r="A30" s="2" t="s">
        <v>86</v>
      </c>
      <c r="B30" s="10" t="s">
        <v>87</v>
      </c>
      <c r="C30" s="11">
        <v>1</v>
      </c>
      <c r="D30">
        <v>3</v>
      </c>
      <c r="E30">
        <v>11</v>
      </c>
      <c r="F30">
        <v>1</v>
      </c>
      <c r="G30" t="s">
        <v>4</v>
      </c>
      <c r="H30">
        <v>0</v>
      </c>
      <c r="I30" s="11">
        <v>1602292427.2739999</v>
      </c>
      <c r="J30" s="11">
        <v>1602292427.2739999</v>
      </c>
      <c r="K30">
        <v>0</v>
      </c>
      <c r="L30">
        <v>0</v>
      </c>
      <c r="M30" t="s">
        <v>44</v>
      </c>
      <c r="N30" s="16" t="s">
        <v>45</v>
      </c>
      <c r="O30" t="s">
        <v>46</v>
      </c>
      <c r="P30">
        <v>3106305863</v>
      </c>
      <c r="Q30" t="s">
        <v>47</v>
      </c>
      <c r="R30">
        <v>0</v>
      </c>
      <c r="S30">
        <v>0</v>
      </c>
      <c r="T30">
        <v>0</v>
      </c>
      <c r="U30">
        <v>0</v>
      </c>
      <c r="V30" t="s">
        <v>14</v>
      </c>
    </row>
    <row r="31" spans="1:22" x14ac:dyDescent="0.3">
      <c r="A31" s="2" t="s">
        <v>86</v>
      </c>
      <c r="B31" s="10" t="s">
        <v>88</v>
      </c>
      <c r="C31" s="11">
        <v>1</v>
      </c>
      <c r="D31">
        <v>3</v>
      </c>
      <c r="E31">
        <v>9</v>
      </c>
      <c r="F31">
        <v>1</v>
      </c>
      <c r="G31" t="s">
        <v>4</v>
      </c>
      <c r="H31">
        <v>0</v>
      </c>
      <c r="I31" s="11">
        <v>2273722996.2174001</v>
      </c>
      <c r="J31" s="11">
        <v>2273722996.2174001</v>
      </c>
      <c r="K31">
        <v>0</v>
      </c>
      <c r="L31">
        <v>0</v>
      </c>
      <c r="M31" t="s">
        <v>44</v>
      </c>
      <c r="N31" s="16" t="s">
        <v>45</v>
      </c>
      <c r="O31" t="s">
        <v>46</v>
      </c>
      <c r="P31">
        <v>3106305863</v>
      </c>
      <c r="Q31" t="s">
        <v>47</v>
      </c>
      <c r="R31">
        <v>0</v>
      </c>
      <c r="S31">
        <v>0</v>
      </c>
      <c r="T31">
        <v>0</v>
      </c>
      <c r="U31">
        <v>0</v>
      </c>
      <c r="V31" t="s">
        <v>14</v>
      </c>
    </row>
    <row r="32" spans="1:22" x14ac:dyDescent="0.3">
      <c r="A32" s="2" t="s">
        <v>89</v>
      </c>
      <c r="B32" s="10" t="s">
        <v>90</v>
      </c>
      <c r="C32" s="11">
        <v>1</v>
      </c>
      <c r="D32">
        <v>3</v>
      </c>
      <c r="E32">
        <v>11</v>
      </c>
      <c r="F32">
        <v>1</v>
      </c>
      <c r="G32" t="s">
        <v>4</v>
      </c>
      <c r="H32">
        <v>0</v>
      </c>
      <c r="I32" s="11">
        <v>21191434.32</v>
      </c>
      <c r="J32" s="11">
        <v>21191434.32</v>
      </c>
      <c r="K32">
        <v>0</v>
      </c>
      <c r="L32">
        <v>0</v>
      </c>
      <c r="M32" t="s">
        <v>44</v>
      </c>
      <c r="N32" s="16" t="s">
        <v>45</v>
      </c>
      <c r="O32" t="s">
        <v>46</v>
      </c>
      <c r="P32">
        <v>3106305863</v>
      </c>
      <c r="Q32" t="s">
        <v>47</v>
      </c>
      <c r="R32">
        <v>0</v>
      </c>
      <c r="S32">
        <v>0</v>
      </c>
      <c r="T32">
        <v>0</v>
      </c>
      <c r="U32">
        <v>0</v>
      </c>
      <c r="V32" t="s">
        <v>14</v>
      </c>
    </row>
    <row r="33" spans="1:22" x14ac:dyDescent="0.3">
      <c r="A33" s="2">
        <v>71123002</v>
      </c>
      <c r="B33" s="10" t="s">
        <v>91</v>
      </c>
      <c r="C33" s="11">
        <v>1</v>
      </c>
      <c r="D33">
        <v>1</v>
      </c>
      <c r="E33">
        <v>11</v>
      </c>
      <c r="F33">
        <v>1</v>
      </c>
      <c r="G33" t="s">
        <v>4</v>
      </c>
      <c r="H33">
        <v>0</v>
      </c>
      <c r="I33" s="11">
        <v>56151000</v>
      </c>
      <c r="J33" s="11">
        <v>56151000</v>
      </c>
      <c r="K33">
        <v>0</v>
      </c>
      <c r="L33">
        <v>0</v>
      </c>
      <c r="M33" t="s">
        <v>44</v>
      </c>
      <c r="N33" s="16" t="s">
        <v>45</v>
      </c>
      <c r="O33" t="s">
        <v>46</v>
      </c>
      <c r="P33">
        <v>3106305863</v>
      </c>
      <c r="Q33" t="s">
        <v>47</v>
      </c>
      <c r="R33">
        <v>0</v>
      </c>
      <c r="S33">
        <v>0</v>
      </c>
      <c r="T33">
        <v>0</v>
      </c>
      <c r="U33">
        <v>0</v>
      </c>
      <c r="V33" t="s">
        <v>14</v>
      </c>
    </row>
    <row r="34" spans="1:22" x14ac:dyDescent="0.3">
      <c r="A34" s="2">
        <v>41104809</v>
      </c>
      <c r="B34" s="10" t="s">
        <v>92</v>
      </c>
      <c r="C34" s="11">
        <v>1</v>
      </c>
      <c r="D34">
        <v>1</v>
      </c>
      <c r="E34">
        <v>11</v>
      </c>
      <c r="F34">
        <v>1</v>
      </c>
      <c r="G34" t="s">
        <v>4</v>
      </c>
      <c r="H34">
        <v>0</v>
      </c>
      <c r="I34" s="11">
        <v>56508514</v>
      </c>
      <c r="J34" s="11">
        <v>56508514</v>
      </c>
      <c r="K34">
        <v>0</v>
      </c>
      <c r="L34">
        <v>0</v>
      </c>
      <c r="M34" t="s">
        <v>44</v>
      </c>
      <c r="N34" s="16" t="s">
        <v>45</v>
      </c>
      <c r="O34" t="s">
        <v>46</v>
      </c>
      <c r="P34">
        <v>3106305863</v>
      </c>
      <c r="Q34" t="s">
        <v>47</v>
      </c>
      <c r="R34">
        <v>0</v>
      </c>
      <c r="S34">
        <v>0</v>
      </c>
      <c r="T34">
        <v>0</v>
      </c>
      <c r="U34">
        <v>0</v>
      </c>
      <c r="V34" t="s">
        <v>14</v>
      </c>
    </row>
    <row r="35" spans="1:22" x14ac:dyDescent="0.3">
      <c r="A35" s="2">
        <v>70171707</v>
      </c>
      <c r="B35" s="10" t="s">
        <v>93</v>
      </c>
      <c r="C35" s="11">
        <v>2</v>
      </c>
      <c r="D35">
        <v>4</v>
      </c>
      <c r="E35">
        <v>2</v>
      </c>
      <c r="F35">
        <v>1</v>
      </c>
      <c r="G35" t="s">
        <v>4</v>
      </c>
      <c r="H35">
        <v>0</v>
      </c>
      <c r="I35" s="11">
        <v>96911655</v>
      </c>
      <c r="J35" s="11">
        <v>96911655</v>
      </c>
      <c r="K35">
        <v>0</v>
      </c>
      <c r="L35">
        <v>0</v>
      </c>
      <c r="M35" t="s">
        <v>44</v>
      </c>
      <c r="N35" s="16" t="s">
        <v>45</v>
      </c>
      <c r="O35" t="s">
        <v>46</v>
      </c>
      <c r="P35">
        <v>3106305863</v>
      </c>
      <c r="Q35" t="s">
        <v>47</v>
      </c>
      <c r="R35">
        <v>0</v>
      </c>
      <c r="S35">
        <v>0</v>
      </c>
      <c r="T35">
        <v>0</v>
      </c>
      <c r="U35">
        <v>0</v>
      </c>
      <c r="V35" t="s">
        <v>14</v>
      </c>
    </row>
    <row r="36" spans="1:22" x14ac:dyDescent="0.3">
      <c r="A36" s="2" t="s">
        <v>94</v>
      </c>
      <c r="B36" s="10" t="s">
        <v>95</v>
      </c>
      <c r="C36" s="11">
        <v>4</v>
      </c>
      <c r="D36">
        <v>6</v>
      </c>
      <c r="E36">
        <v>6</v>
      </c>
      <c r="F36">
        <v>1</v>
      </c>
      <c r="G36" t="s">
        <v>4</v>
      </c>
      <c r="H36">
        <v>0</v>
      </c>
      <c r="I36" s="11">
        <v>1325800003</v>
      </c>
      <c r="J36" s="11">
        <v>1325800003</v>
      </c>
      <c r="K36">
        <v>0</v>
      </c>
      <c r="L36">
        <v>0</v>
      </c>
      <c r="M36" t="s">
        <v>44</v>
      </c>
      <c r="N36" s="16" t="s">
        <v>45</v>
      </c>
      <c r="O36" t="s">
        <v>46</v>
      </c>
      <c r="P36">
        <v>3106305863</v>
      </c>
      <c r="Q36" t="s">
        <v>47</v>
      </c>
      <c r="R36">
        <v>0</v>
      </c>
      <c r="S36">
        <v>0</v>
      </c>
      <c r="T36">
        <v>0</v>
      </c>
      <c r="U36">
        <v>0</v>
      </c>
      <c r="V36" t="s">
        <v>14</v>
      </c>
    </row>
    <row r="37" spans="1:22" x14ac:dyDescent="0.3">
      <c r="A37" s="2">
        <v>70171707</v>
      </c>
      <c r="B37" s="10" t="s">
        <v>96</v>
      </c>
      <c r="C37" s="11">
        <v>1</v>
      </c>
      <c r="D37">
        <v>3</v>
      </c>
      <c r="E37">
        <v>9</v>
      </c>
      <c r="F37">
        <v>1</v>
      </c>
      <c r="G37" t="s">
        <v>4</v>
      </c>
      <c r="H37">
        <v>0</v>
      </c>
      <c r="I37" s="11">
        <v>1049871401</v>
      </c>
      <c r="J37" s="11">
        <v>1049871401</v>
      </c>
      <c r="K37">
        <v>0</v>
      </c>
      <c r="L37">
        <v>0</v>
      </c>
      <c r="M37" t="s">
        <v>44</v>
      </c>
      <c r="N37" s="16" t="s">
        <v>45</v>
      </c>
      <c r="O37" t="s">
        <v>46</v>
      </c>
      <c r="P37">
        <v>3106305863</v>
      </c>
      <c r="Q37" t="s">
        <v>47</v>
      </c>
      <c r="R37">
        <v>0</v>
      </c>
      <c r="S37">
        <v>0</v>
      </c>
      <c r="T37">
        <v>0</v>
      </c>
      <c r="U37">
        <v>0</v>
      </c>
      <c r="V37" t="s">
        <v>14</v>
      </c>
    </row>
    <row r="38" spans="1:22" x14ac:dyDescent="0.3">
      <c r="A38" s="2" t="s">
        <v>97</v>
      </c>
      <c r="B38" s="10" t="s">
        <v>98</v>
      </c>
      <c r="C38" s="11">
        <v>1</v>
      </c>
      <c r="D38">
        <v>3</v>
      </c>
      <c r="E38">
        <v>6</v>
      </c>
      <c r="F38">
        <v>1</v>
      </c>
      <c r="G38" t="s">
        <v>4</v>
      </c>
      <c r="H38">
        <v>0</v>
      </c>
      <c r="I38" s="11">
        <v>1544029968</v>
      </c>
      <c r="J38" s="11">
        <v>1544029968</v>
      </c>
      <c r="K38">
        <v>0</v>
      </c>
      <c r="L38">
        <v>0</v>
      </c>
      <c r="M38" t="s">
        <v>44</v>
      </c>
      <c r="N38" s="16" t="s">
        <v>45</v>
      </c>
      <c r="O38" t="s">
        <v>46</v>
      </c>
      <c r="P38">
        <v>3106305863</v>
      </c>
      <c r="Q38" t="s">
        <v>47</v>
      </c>
      <c r="R38">
        <v>0</v>
      </c>
      <c r="S38">
        <v>0</v>
      </c>
      <c r="T38">
        <v>0</v>
      </c>
      <c r="U38">
        <v>0</v>
      </c>
      <c r="V38" t="s">
        <v>14</v>
      </c>
    </row>
    <row r="39" spans="1:22" x14ac:dyDescent="0.3">
      <c r="A39" s="2">
        <v>32101524</v>
      </c>
      <c r="B39" s="10" t="s">
        <v>99</v>
      </c>
      <c r="C39" s="11">
        <v>1</v>
      </c>
      <c r="D39">
        <v>3</v>
      </c>
      <c r="E39">
        <v>6</v>
      </c>
      <c r="F39">
        <v>1</v>
      </c>
      <c r="G39" t="s">
        <v>4</v>
      </c>
      <c r="H39">
        <v>0</v>
      </c>
      <c r="I39" s="11">
        <v>1357753824</v>
      </c>
      <c r="J39" s="11">
        <v>1357753824</v>
      </c>
      <c r="K39">
        <v>0</v>
      </c>
      <c r="L39">
        <v>0</v>
      </c>
      <c r="M39" t="s">
        <v>44</v>
      </c>
      <c r="N39" s="16" t="s">
        <v>45</v>
      </c>
      <c r="O39" t="s">
        <v>46</v>
      </c>
      <c r="P39">
        <v>3106305863</v>
      </c>
      <c r="Q39" t="s">
        <v>47</v>
      </c>
      <c r="R39">
        <v>0</v>
      </c>
      <c r="S39">
        <v>0</v>
      </c>
      <c r="T39">
        <v>0</v>
      </c>
      <c r="U39">
        <v>0</v>
      </c>
      <c r="V39" t="s">
        <v>14</v>
      </c>
    </row>
    <row r="40" spans="1:22" x14ac:dyDescent="0.3">
      <c r="A40" s="2" t="s">
        <v>100</v>
      </c>
      <c r="B40" s="10" t="s">
        <v>101</v>
      </c>
      <c r="C40" s="11">
        <v>1</v>
      </c>
      <c r="D40">
        <v>3</v>
      </c>
      <c r="E40">
        <v>6</v>
      </c>
      <c r="F40">
        <v>1</v>
      </c>
      <c r="G40" t="s">
        <v>4</v>
      </c>
      <c r="H40">
        <v>0</v>
      </c>
      <c r="I40" s="11">
        <v>385691763.5</v>
      </c>
      <c r="J40" s="11">
        <v>385691763.5</v>
      </c>
      <c r="K40">
        <v>0</v>
      </c>
      <c r="L40">
        <v>0</v>
      </c>
      <c r="M40" t="s">
        <v>44</v>
      </c>
      <c r="N40" s="16" t="s">
        <v>45</v>
      </c>
      <c r="O40" t="s">
        <v>46</v>
      </c>
      <c r="P40">
        <v>3106305863</v>
      </c>
      <c r="Q40" t="s">
        <v>47</v>
      </c>
      <c r="R40">
        <v>0</v>
      </c>
      <c r="S40">
        <v>0</v>
      </c>
      <c r="T40">
        <v>0</v>
      </c>
      <c r="U40">
        <v>0</v>
      </c>
      <c r="V40" t="s">
        <v>14</v>
      </c>
    </row>
    <row r="41" spans="1:22" x14ac:dyDescent="0.3">
      <c r="A41" s="2">
        <v>39121001</v>
      </c>
      <c r="B41" s="10" t="s">
        <v>102</v>
      </c>
      <c r="C41" s="11">
        <v>3</v>
      </c>
      <c r="D41">
        <v>5</v>
      </c>
      <c r="E41">
        <v>6</v>
      </c>
      <c r="F41">
        <v>1</v>
      </c>
      <c r="G41" t="s">
        <v>4</v>
      </c>
      <c r="H41">
        <v>0</v>
      </c>
      <c r="I41" s="11">
        <v>367500376</v>
      </c>
      <c r="J41" s="11">
        <v>367500376</v>
      </c>
      <c r="K41">
        <v>0</v>
      </c>
      <c r="L41">
        <v>0</v>
      </c>
      <c r="M41" t="s">
        <v>44</v>
      </c>
      <c r="N41" s="16" t="s">
        <v>45</v>
      </c>
      <c r="O41" t="s">
        <v>46</v>
      </c>
      <c r="P41">
        <v>3106305863</v>
      </c>
      <c r="Q41" t="s">
        <v>47</v>
      </c>
      <c r="R41">
        <v>0</v>
      </c>
      <c r="S41">
        <v>0</v>
      </c>
      <c r="T41">
        <v>0</v>
      </c>
      <c r="U41">
        <v>0</v>
      </c>
      <c r="V41" t="s">
        <v>14</v>
      </c>
    </row>
    <row r="42" spans="1:22" x14ac:dyDescent="0.3">
      <c r="A42" s="2">
        <v>39121311</v>
      </c>
      <c r="B42" s="10" t="s">
        <v>103</v>
      </c>
      <c r="C42" s="11">
        <v>1</v>
      </c>
      <c r="D42">
        <v>3</v>
      </c>
      <c r="E42">
        <v>10</v>
      </c>
      <c r="F42">
        <v>1</v>
      </c>
      <c r="G42" t="s">
        <v>4</v>
      </c>
      <c r="H42">
        <v>0</v>
      </c>
      <c r="I42" s="11">
        <v>286072800</v>
      </c>
      <c r="J42" s="11">
        <v>286072800</v>
      </c>
      <c r="K42">
        <v>0</v>
      </c>
      <c r="L42">
        <v>0</v>
      </c>
      <c r="M42" t="s">
        <v>44</v>
      </c>
      <c r="N42" s="16" t="s">
        <v>45</v>
      </c>
      <c r="O42" t="s">
        <v>46</v>
      </c>
      <c r="P42">
        <v>3106305863</v>
      </c>
      <c r="Q42" t="s">
        <v>47</v>
      </c>
      <c r="R42">
        <v>0</v>
      </c>
      <c r="S42">
        <v>0</v>
      </c>
      <c r="T42">
        <v>0</v>
      </c>
      <c r="U42">
        <v>0</v>
      </c>
      <c r="V42" t="s">
        <v>14</v>
      </c>
    </row>
    <row r="43" spans="1:22" x14ac:dyDescent="0.3">
      <c r="A43" s="2">
        <v>39121311</v>
      </c>
      <c r="B43" s="10" t="s">
        <v>104</v>
      </c>
      <c r="C43" s="11">
        <v>1</v>
      </c>
      <c r="D43">
        <v>3</v>
      </c>
      <c r="E43">
        <v>10</v>
      </c>
      <c r="F43">
        <v>1</v>
      </c>
      <c r="G43" t="s">
        <v>4</v>
      </c>
      <c r="H43">
        <v>0</v>
      </c>
      <c r="I43" s="11">
        <v>264067200</v>
      </c>
      <c r="J43" s="11">
        <v>264067200</v>
      </c>
      <c r="K43">
        <v>0</v>
      </c>
      <c r="L43">
        <v>0</v>
      </c>
      <c r="M43" t="s">
        <v>44</v>
      </c>
      <c r="N43" s="16" t="s">
        <v>45</v>
      </c>
      <c r="O43" t="s">
        <v>46</v>
      </c>
      <c r="P43">
        <v>3106305863</v>
      </c>
      <c r="Q43" t="s">
        <v>47</v>
      </c>
      <c r="R43">
        <v>0</v>
      </c>
      <c r="S43">
        <v>0</v>
      </c>
      <c r="T43">
        <v>0</v>
      </c>
      <c r="U43">
        <v>0</v>
      </c>
      <c r="V43" t="s">
        <v>14</v>
      </c>
    </row>
    <row r="44" spans="1:22" x14ac:dyDescent="0.3">
      <c r="A44" s="2" t="s">
        <v>105</v>
      </c>
      <c r="B44" s="10" t="s">
        <v>106</v>
      </c>
      <c r="C44" s="11">
        <v>1</v>
      </c>
      <c r="D44">
        <v>3</v>
      </c>
      <c r="E44">
        <v>4</v>
      </c>
      <c r="F44">
        <v>1</v>
      </c>
      <c r="G44" t="s">
        <v>4</v>
      </c>
      <c r="H44">
        <v>0</v>
      </c>
      <c r="I44" s="11">
        <v>306680422</v>
      </c>
      <c r="J44" s="11">
        <v>306680422</v>
      </c>
      <c r="K44">
        <v>0</v>
      </c>
      <c r="L44">
        <v>0</v>
      </c>
      <c r="M44" t="s">
        <v>44</v>
      </c>
      <c r="N44" s="16" t="s">
        <v>45</v>
      </c>
      <c r="O44" t="s">
        <v>46</v>
      </c>
      <c r="P44">
        <v>3106305863</v>
      </c>
      <c r="Q44" t="s">
        <v>47</v>
      </c>
      <c r="R44">
        <v>0</v>
      </c>
      <c r="S44">
        <v>0</v>
      </c>
      <c r="T44">
        <v>0</v>
      </c>
      <c r="U44">
        <v>0</v>
      </c>
      <c r="V44" t="s">
        <v>14</v>
      </c>
    </row>
    <row r="45" spans="1:22" x14ac:dyDescent="0.3">
      <c r="A45" s="2" t="s">
        <v>107</v>
      </c>
      <c r="B45" s="10" t="s">
        <v>108</v>
      </c>
      <c r="C45" s="11">
        <v>3</v>
      </c>
      <c r="D45">
        <v>6</v>
      </c>
      <c r="E45">
        <v>4</v>
      </c>
      <c r="F45">
        <v>1</v>
      </c>
      <c r="G45" t="s">
        <v>4</v>
      </c>
      <c r="H45">
        <v>0</v>
      </c>
      <c r="I45" s="11">
        <v>274111822</v>
      </c>
      <c r="J45" s="11">
        <v>274111822</v>
      </c>
      <c r="K45">
        <v>0</v>
      </c>
      <c r="L45">
        <v>0</v>
      </c>
      <c r="M45" t="s">
        <v>44</v>
      </c>
      <c r="N45" s="16" t="s">
        <v>45</v>
      </c>
      <c r="O45" t="s">
        <v>46</v>
      </c>
      <c r="P45">
        <v>3106305863</v>
      </c>
      <c r="Q45" t="s">
        <v>47</v>
      </c>
      <c r="R45">
        <v>0</v>
      </c>
      <c r="S45">
        <v>0</v>
      </c>
      <c r="T45">
        <v>0</v>
      </c>
      <c r="U45">
        <v>0</v>
      </c>
      <c r="V45" t="s">
        <v>14</v>
      </c>
    </row>
    <row r="46" spans="1:22" x14ac:dyDescent="0.3">
      <c r="A46" s="2" t="s">
        <v>109</v>
      </c>
      <c r="B46" s="10" t="s">
        <v>110</v>
      </c>
      <c r="C46" s="11">
        <v>1</v>
      </c>
      <c r="D46">
        <v>3</v>
      </c>
      <c r="E46">
        <v>10</v>
      </c>
      <c r="F46">
        <v>1</v>
      </c>
      <c r="G46" t="s">
        <v>4</v>
      </c>
      <c r="H46">
        <v>0</v>
      </c>
      <c r="I46" s="11">
        <v>543262196</v>
      </c>
      <c r="J46" s="11">
        <v>543262196</v>
      </c>
      <c r="K46">
        <v>0</v>
      </c>
      <c r="L46">
        <v>0</v>
      </c>
      <c r="M46" t="s">
        <v>44</v>
      </c>
      <c r="N46" s="16" t="s">
        <v>45</v>
      </c>
      <c r="O46" t="s">
        <v>46</v>
      </c>
      <c r="P46">
        <v>3106305863</v>
      </c>
      <c r="Q46" t="s">
        <v>47</v>
      </c>
      <c r="R46">
        <v>0</v>
      </c>
      <c r="S46">
        <v>0</v>
      </c>
      <c r="T46">
        <v>0</v>
      </c>
      <c r="U46">
        <v>0</v>
      </c>
      <c r="V46" t="s">
        <v>14</v>
      </c>
    </row>
    <row r="47" spans="1:22" x14ac:dyDescent="0.3">
      <c r="A47" s="2">
        <v>26111601</v>
      </c>
      <c r="B47" s="10" t="s">
        <v>111</v>
      </c>
      <c r="C47" s="11">
        <v>2</v>
      </c>
      <c r="D47">
        <v>4</v>
      </c>
      <c r="E47">
        <v>6</v>
      </c>
      <c r="F47">
        <v>1</v>
      </c>
      <c r="G47" t="s">
        <v>4</v>
      </c>
      <c r="H47">
        <v>0</v>
      </c>
      <c r="I47" s="11">
        <v>577366013</v>
      </c>
      <c r="J47" s="11">
        <v>577366013</v>
      </c>
      <c r="K47">
        <v>0</v>
      </c>
      <c r="L47">
        <v>0</v>
      </c>
      <c r="M47" t="s">
        <v>44</v>
      </c>
      <c r="N47" s="16" t="s">
        <v>45</v>
      </c>
      <c r="O47" t="s">
        <v>46</v>
      </c>
      <c r="P47">
        <v>3106305863</v>
      </c>
      <c r="Q47" t="s">
        <v>47</v>
      </c>
      <c r="R47">
        <v>0</v>
      </c>
      <c r="S47">
        <v>0</v>
      </c>
      <c r="T47">
        <v>0</v>
      </c>
      <c r="U47">
        <v>0</v>
      </c>
      <c r="V47" t="s">
        <v>14</v>
      </c>
    </row>
    <row r="48" spans="1:22" x14ac:dyDescent="0.3">
      <c r="A48" s="2">
        <v>40151609</v>
      </c>
      <c r="B48" s="10" t="s">
        <v>112</v>
      </c>
      <c r="C48" s="11">
        <v>1</v>
      </c>
      <c r="D48">
        <v>3</v>
      </c>
      <c r="E48">
        <v>6</v>
      </c>
      <c r="F48">
        <v>1</v>
      </c>
      <c r="G48" t="s">
        <v>4</v>
      </c>
      <c r="H48">
        <v>0</v>
      </c>
      <c r="I48" s="11">
        <v>417355876</v>
      </c>
      <c r="J48" s="11">
        <v>417355876</v>
      </c>
      <c r="K48">
        <v>0</v>
      </c>
      <c r="L48">
        <v>0</v>
      </c>
      <c r="M48" t="s">
        <v>44</v>
      </c>
      <c r="N48" s="16" t="s">
        <v>45</v>
      </c>
      <c r="O48" t="s">
        <v>46</v>
      </c>
      <c r="P48">
        <v>3106305863</v>
      </c>
      <c r="Q48" t="s">
        <v>47</v>
      </c>
      <c r="R48">
        <v>0</v>
      </c>
      <c r="S48">
        <v>0</v>
      </c>
      <c r="T48">
        <v>0</v>
      </c>
      <c r="U48">
        <v>0</v>
      </c>
      <c r="V48" t="s">
        <v>14</v>
      </c>
    </row>
    <row r="49" spans="1:22" x14ac:dyDescent="0.3">
      <c r="A49" s="2">
        <v>40151513</v>
      </c>
      <c r="B49" s="10" t="s">
        <v>113</v>
      </c>
      <c r="C49" s="11">
        <v>1</v>
      </c>
      <c r="D49">
        <v>3</v>
      </c>
      <c r="E49">
        <v>6</v>
      </c>
      <c r="F49">
        <v>1</v>
      </c>
      <c r="G49" t="s">
        <v>4</v>
      </c>
      <c r="H49">
        <v>0</v>
      </c>
      <c r="I49" s="11">
        <v>999833063</v>
      </c>
      <c r="J49" s="11">
        <v>999833063</v>
      </c>
      <c r="K49">
        <v>0</v>
      </c>
      <c r="L49">
        <v>0</v>
      </c>
      <c r="M49" t="s">
        <v>44</v>
      </c>
      <c r="N49" s="16" t="s">
        <v>45</v>
      </c>
      <c r="O49" t="s">
        <v>46</v>
      </c>
      <c r="P49">
        <v>3106305863</v>
      </c>
      <c r="Q49" t="s">
        <v>47</v>
      </c>
      <c r="R49">
        <v>0</v>
      </c>
      <c r="S49">
        <v>0</v>
      </c>
      <c r="T49">
        <v>0</v>
      </c>
      <c r="U49">
        <v>0</v>
      </c>
      <c r="V49" t="s">
        <v>14</v>
      </c>
    </row>
    <row r="50" spans="1:22" x14ac:dyDescent="0.3">
      <c r="A50" s="2" t="s">
        <v>114</v>
      </c>
      <c r="B50" s="10" t="s">
        <v>115</v>
      </c>
      <c r="C50" s="11">
        <v>2</v>
      </c>
      <c r="D50">
        <v>3</v>
      </c>
      <c r="E50">
        <v>8</v>
      </c>
      <c r="F50">
        <v>1</v>
      </c>
      <c r="G50" t="s">
        <v>4</v>
      </c>
      <c r="H50">
        <v>0</v>
      </c>
      <c r="I50" s="11">
        <v>53816231</v>
      </c>
      <c r="J50" s="11">
        <v>53816231</v>
      </c>
      <c r="K50">
        <v>0</v>
      </c>
      <c r="L50">
        <v>0</v>
      </c>
      <c r="M50" t="s">
        <v>44</v>
      </c>
      <c r="N50" s="16" t="s">
        <v>45</v>
      </c>
      <c r="O50" t="s">
        <v>116</v>
      </c>
      <c r="P50">
        <v>3242667188</v>
      </c>
      <c r="Q50" s="13" t="s">
        <v>117</v>
      </c>
      <c r="R50">
        <v>0</v>
      </c>
      <c r="S50">
        <v>0</v>
      </c>
      <c r="T50">
        <v>0</v>
      </c>
      <c r="U50">
        <v>0</v>
      </c>
      <c r="V50" t="s">
        <v>7</v>
      </c>
    </row>
    <row r="51" spans="1:22" x14ac:dyDescent="0.3">
      <c r="A51" s="2" t="s">
        <v>118</v>
      </c>
      <c r="B51" s="10" t="s">
        <v>119</v>
      </c>
      <c r="C51" s="11">
        <v>2</v>
      </c>
      <c r="D51">
        <v>3</v>
      </c>
      <c r="E51">
        <v>8</v>
      </c>
      <c r="F51">
        <v>1</v>
      </c>
      <c r="G51" t="s">
        <v>4</v>
      </c>
      <c r="H51">
        <v>0</v>
      </c>
      <c r="I51" s="11">
        <v>208330648</v>
      </c>
      <c r="J51" s="11">
        <v>208330648</v>
      </c>
      <c r="K51">
        <v>0</v>
      </c>
      <c r="L51">
        <v>0</v>
      </c>
      <c r="M51" t="s">
        <v>44</v>
      </c>
      <c r="N51" s="16" t="s">
        <v>45</v>
      </c>
      <c r="O51" t="s">
        <v>116</v>
      </c>
      <c r="P51">
        <v>3242667188</v>
      </c>
      <c r="Q51" s="13" t="s">
        <v>117</v>
      </c>
      <c r="R51">
        <v>0</v>
      </c>
      <c r="S51">
        <v>0</v>
      </c>
      <c r="T51">
        <v>0</v>
      </c>
      <c r="U51">
        <v>0</v>
      </c>
      <c r="V51" t="s">
        <v>7</v>
      </c>
    </row>
    <row r="52" spans="1:22" x14ac:dyDescent="0.3">
      <c r="A52" s="2">
        <v>41113101</v>
      </c>
      <c r="B52" s="10" t="s">
        <v>120</v>
      </c>
      <c r="C52" s="11">
        <v>1</v>
      </c>
      <c r="D52">
        <v>1</v>
      </c>
      <c r="E52">
        <v>12</v>
      </c>
      <c r="F52">
        <v>1</v>
      </c>
      <c r="G52" t="s">
        <v>5</v>
      </c>
      <c r="H52">
        <v>0</v>
      </c>
      <c r="I52" s="11">
        <v>5399883.5999999996</v>
      </c>
      <c r="J52" s="11">
        <v>5399883.5999999996</v>
      </c>
      <c r="K52">
        <v>0</v>
      </c>
      <c r="L52">
        <v>0</v>
      </c>
      <c r="M52" t="s">
        <v>44</v>
      </c>
      <c r="N52" s="16" t="s">
        <v>45</v>
      </c>
      <c r="O52" t="s">
        <v>116</v>
      </c>
      <c r="P52">
        <v>3242667188</v>
      </c>
      <c r="Q52" s="13" t="s">
        <v>117</v>
      </c>
      <c r="R52">
        <v>0</v>
      </c>
      <c r="S52">
        <v>0</v>
      </c>
      <c r="T52">
        <v>0</v>
      </c>
      <c r="U52">
        <v>0</v>
      </c>
      <c r="V52" t="s">
        <v>7</v>
      </c>
    </row>
    <row r="53" spans="1:22" x14ac:dyDescent="0.3">
      <c r="A53" s="2" t="s">
        <v>121</v>
      </c>
      <c r="B53" s="10" t="s">
        <v>122</v>
      </c>
      <c r="C53" s="11">
        <v>1</v>
      </c>
      <c r="D53">
        <v>2</v>
      </c>
      <c r="E53">
        <v>10</v>
      </c>
      <c r="F53">
        <v>1</v>
      </c>
      <c r="G53" t="s">
        <v>4</v>
      </c>
      <c r="H53">
        <v>0</v>
      </c>
      <c r="I53" s="11">
        <v>286582287.76800013</v>
      </c>
      <c r="J53" s="11">
        <v>286582287.76800013</v>
      </c>
      <c r="K53">
        <v>0</v>
      </c>
      <c r="L53">
        <v>0</v>
      </c>
      <c r="M53" t="s">
        <v>44</v>
      </c>
      <c r="N53" s="16" t="s">
        <v>45</v>
      </c>
      <c r="O53" t="s">
        <v>116</v>
      </c>
      <c r="P53">
        <v>3242667188</v>
      </c>
      <c r="Q53" s="13" t="s">
        <v>117</v>
      </c>
      <c r="R53">
        <v>0</v>
      </c>
      <c r="S53">
        <v>0</v>
      </c>
      <c r="T53">
        <v>0</v>
      </c>
      <c r="U53">
        <v>0</v>
      </c>
      <c r="V53" t="s">
        <v>7</v>
      </c>
    </row>
    <row r="54" spans="1:22" x14ac:dyDescent="0.3">
      <c r="A54" s="2">
        <v>72101511</v>
      </c>
      <c r="B54" s="10" t="s">
        <v>123</v>
      </c>
      <c r="C54" s="11">
        <v>1</v>
      </c>
      <c r="D54">
        <v>2</v>
      </c>
      <c r="E54">
        <v>10</v>
      </c>
      <c r="F54">
        <v>1</v>
      </c>
      <c r="G54" t="s">
        <v>4</v>
      </c>
      <c r="H54">
        <v>0</v>
      </c>
      <c r="I54" s="11">
        <v>84494298</v>
      </c>
      <c r="J54" s="11">
        <v>84494298</v>
      </c>
      <c r="K54">
        <v>0</v>
      </c>
      <c r="L54">
        <v>0</v>
      </c>
      <c r="M54" t="s">
        <v>44</v>
      </c>
      <c r="N54" s="16" t="s">
        <v>45</v>
      </c>
      <c r="O54" t="s">
        <v>116</v>
      </c>
      <c r="P54">
        <v>3242667188</v>
      </c>
      <c r="Q54" s="13" t="s">
        <v>117</v>
      </c>
      <c r="R54">
        <v>0</v>
      </c>
      <c r="S54">
        <v>0</v>
      </c>
      <c r="T54">
        <v>0</v>
      </c>
      <c r="U54">
        <v>0</v>
      </c>
      <c r="V54" t="s">
        <v>7</v>
      </c>
    </row>
    <row r="55" spans="1:22" x14ac:dyDescent="0.3">
      <c r="A55" s="2">
        <v>40101701</v>
      </c>
      <c r="B55" s="10" t="s">
        <v>124</v>
      </c>
      <c r="C55" s="11">
        <v>1</v>
      </c>
      <c r="D55">
        <v>2</v>
      </c>
      <c r="E55">
        <v>10</v>
      </c>
      <c r="F55">
        <v>1</v>
      </c>
      <c r="G55" t="s">
        <v>4</v>
      </c>
      <c r="H55">
        <v>0</v>
      </c>
      <c r="I55" s="11">
        <v>79838534.000000015</v>
      </c>
      <c r="J55" s="11">
        <v>79838534.000000015</v>
      </c>
      <c r="K55">
        <v>0</v>
      </c>
      <c r="L55">
        <v>0</v>
      </c>
      <c r="M55" t="s">
        <v>44</v>
      </c>
      <c r="N55" s="16" t="s">
        <v>45</v>
      </c>
      <c r="O55" t="s">
        <v>116</v>
      </c>
      <c r="P55">
        <v>3242667188</v>
      </c>
      <c r="Q55" s="13" t="s">
        <v>117</v>
      </c>
      <c r="R55">
        <v>0</v>
      </c>
      <c r="S55">
        <v>0</v>
      </c>
      <c r="T55">
        <v>0</v>
      </c>
      <c r="U55">
        <v>0</v>
      </c>
      <c r="V55" t="s">
        <v>7</v>
      </c>
    </row>
    <row r="56" spans="1:22" x14ac:dyDescent="0.3">
      <c r="A56" s="2">
        <v>92101501</v>
      </c>
      <c r="B56" s="10" t="s">
        <v>125</v>
      </c>
      <c r="C56" s="11">
        <v>12</v>
      </c>
      <c r="D56">
        <v>1</v>
      </c>
      <c r="E56">
        <v>12</v>
      </c>
      <c r="F56">
        <v>1</v>
      </c>
      <c r="G56" t="s">
        <v>4</v>
      </c>
      <c r="H56">
        <v>0</v>
      </c>
      <c r="I56" s="11">
        <v>3710315195.8004212</v>
      </c>
      <c r="J56" s="11">
        <v>3710315195.8004212</v>
      </c>
      <c r="K56">
        <v>0</v>
      </c>
      <c r="L56">
        <v>0</v>
      </c>
      <c r="M56" t="s">
        <v>44</v>
      </c>
      <c r="N56" s="16" t="s">
        <v>45</v>
      </c>
      <c r="O56" t="s">
        <v>116</v>
      </c>
      <c r="P56">
        <v>3242667188</v>
      </c>
      <c r="Q56" s="13" t="s">
        <v>117</v>
      </c>
      <c r="R56">
        <v>0</v>
      </c>
      <c r="S56">
        <v>0</v>
      </c>
      <c r="T56">
        <v>0</v>
      </c>
      <c r="U56">
        <v>0</v>
      </c>
      <c r="V56" t="s">
        <v>7</v>
      </c>
    </row>
    <row r="57" spans="1:22" x14ac:dyDescent="0.3">
      <c r="A57" s="2">
        <v>78101604</v>
      </c>
      <c r="B57" s="10" t="s">
        <v>126</v>
      </c>
      <c r="C57" s="11">
        <v>12</v>
      </c>
      <c r="D57">
        <v>1</v>
      </c>
      <c r="E57">
        <v>12</v>
      </c>
      <c r="F57">
        <v>1</v>
      </c>
      <c r="G57" t="s">
        <v>4</v>
      </c>
      <c r="H57">
        <v>0</v>
      </c>
      <c r="I57" s="11">
        <v>2223020004</v>
      </c>
      <c r="J57" s="11">
        <v>2223020004</v>
      </c>
      <c r="K57">
        <v>0</v>
      </c>
      <c r="L57">
        <v>0</v>
      </c>
      <c r="M57" t="s">
        <v>44</v>
      </c>
      <c r="N57" s="16" t="s">
        <v>45</v>
      </c>
      <c r="O57" t="s">
        <v>116</v>
      </c>
      <c r="P57">
        <v>3242667188</v>
      </c>
      <c r="Q57" s="13" t="s">
        <v>117</v>
      </c>
      <c r="R57">
        <v>0</v>
      </c>
      <c r="S57">
        <v>0</v>
      </c>
      <c r="T57">
        <v>0</v>
      </c>
      <c r="U57">
        <v>0</v>
      </c>
      <c r="V57" t="s">
        <v>7</v>
      </c>
    </row>
    <row r="58" spans="1:22" x14ac:dyDescent="0.3">
      <c r="A58" s="2">
        <v>80111701</v>
      </c>
      <c r="B58" s="10" t="s">
        <v>127</v>
      </c>
      <c r="C58" s="11">
        <v>1</v>
      </c>
      <c r="D58">
        <v>2</v>
      </c>
      <c r="E58">
        <v>11</v>
      </c>
      <c r="F58">
        <v>1</v>
      </c>
      <c r="G58" t="s">
        <v>4</v>
      </c>
      <c r="H58">
        <v>0</v>
      </c>
      <c r="I58" s="11">
        <v>350666798.66399997</v>
      </c>
      <c r="J58" s="11">
        <v>350666798.66399997</v>
      </c>
      <c r="K58">
        <v>0</v>
      </c>
      <c r="L58">
        <v>0</v>
      </c>
      <c r="M58" t="s">
        <v>44</v>
      </c>
      <c r="N58" s="16" t="s">
        <v>45</v>
      </c>
      <c r="O58" t="s">
        <v>116</v>
      </c>
      <c r="P58">
        <v>3242667188</v>
      </c>
      <c r="Q58" s="13" t="s">
        <v>117</v>
      </c>
      <c r="R58">
        <v>0</v>
      </c>
      <c r="S58">
        <v>0</v>
      </c>
      <c r="T58">
        <v>0</v>
      </c>
      <c r="U58">
        <v>0</v>
      </c>
      <c r="V58" t="s">
        <v>7</v>
      </c>
    </row>
    <row r="59" spans="1:22" x14ac:dyDescent="0.3">
      <c r="A59" s="2">
        <v>78181701</v>
      </c>
      <c r="B59" s="10" t="s">
        <v>128</v>
      </c>
      <c r="C59" s="11">
        <v>1</v>
      </c>
      <c r="D59">
        <v>1</v>
      </c>
      <c r="E59">
        <v>12</v>
      </c>
      <c r="F59">
        <v>1</v>
      </c>
      <c r="G59" t="s">
        <v>4</v>
      </c>
      <c r="H59">
        <v>0</v>
      </c>
      <c r="I59" s="11">
        <v>611634006</v>
      </c>
      <c r="J59" s="11">
        <v>611634006</v>
      </c>
      <c r="K59">
        <v>0</v>
      </c>
      <c r="L59">
        <v>0</v>
      </c>
      <c r="M59" t="s">
        <v>44</v>
      </c>
      <c r="N59" s="16" t="s">
        <v>45</v>
      </c>
      <c r="O59" t="s">
        <v>116</v>
      </c>
      <c r="P59">
        <v>3242667188</v>
      </c>
      <c r="Q59" s="13" t="s">
        <v>117</v>
      </c>
      <c r="R59">
        <v>0</v>
      </c>
      <c r="S59">
        <v>0</v>
      </c>
      <c r="T59">
        <v>0</v>
      </c>
      <c r="U59">
        <v>0</v>
      </c>
      <c r="V59" t="s">
        <v>7</v>
      </c>
    </row>
    <row r="60" spans="1:22" x14ac:dyDescent="0.3">
      <c r="A60" s="2" t="s">
        <v>129</v>
      </c>
      <c r="B60" s="10" t="s">
        <v>130</v>
      </c>
      <c r="C60" s="11">
        <v>1</v>
      </c>
      <c r="D60">
        <v>2</v>
      </c>
      <c r="E60">
        <v>11</v>
      </c>
      <c r="F60">
        <v>1</v>
      </c>
      <c r="G60" t="s">
        <v>4</v>
      </c>
      <c r="H60">
        <v>0</v>
      </c>
      <c r="I60" s="11">
        <v>168815517.18000001</v>
      </c>
      <c r="J60" s="11">
        <v>168815517.18000001</v>
      </c>
      <c r="K60">
        <v>0</v>
      </c>
      <c r="L60">
        <v>0</v>
      </c>
      <c r="M60" t="s">
        <v>44</v>
      </c>
      <c r="N60" s="16" t="s">
        <v>45</v>
      </c>
      <c r="O60" t="s">
        <v>116</v>
      </c>
      <c r="P60">
        <v>3242667188</v>
      </c>
      <c r="Q60" s="13" t="s">
        <v>117</v>
      </c>
      <c r="R60">
        <v>0</v>
      </c>
      <c r="S60">
        <v>0</v>
      </c>
      <c r="T60">
        <v>0</v>
      </c>
      <c r="U60">
        <v>0</v>
      </c>
      <c r="V60" t="s">
        <v>7</v>
      </c>
    </row>
    <row r="61" spans="1:22" x14ac:dyDescent="0.3">
      <c r="A61" s="2" t="s">
        <v>131</v>
      </c>
      <c r="B61" s="10" t="s">
        <v>132</v>
      </c>
      <c r="C61" s="11">
        <v>1</v>
      </c>
      <c r="D61">
        <v>2</v>
      </c>
      <c r="E61">
        <v>11</v>
      </c>
      <c r="F61">
        <v>1</v>
      </c>
      <c r="G61" t="s">
        <v>4</v>
      </c>
      <c r="H61">
        <v>0</v>
      </c>
      <c r="I61" s="11">
        <v>101275113.78999999</v>
      </c>
      <c r="J61" s="11">
        <v>101275113.78999999</v>
      </c>
      <c r="K61">
        <v>0</v>
      </c>
      <c r="L61">
        <v>0</v>
      </c>
      <c r="M61" t="s">
        <v>44</v>
      </c>
      <c r="N61" s="16" t="s">
        <v>45</v>
      </c>
      <c r="O61" t="s">
        <v>116</v>
      </c>
      <c r="P61">
        <v>3242667188</v>
      </c>
      <c r="Q61" s="13" t="s">
        <v>117</v>
      </c>
      <c r="R61">
        <v>0</v>
      </c>
      <c r="S61">
        <v>0</v>
      </c>
      <c r="T61">
        <v>0</v>
      </c>
      <c r="U61">
        <v>0</v>
      </c>
      <c r="V61" t="s">
        <v>7</v>
      </c>
    </row>
    <row r="62" spans="1:22" x14ac:dyDescent="0.3">
      <c r="A62" s="2" t="s">
        <v>133</v>
      </c>
      <c r="B62" s="10" t="s">
        <v>134</v>
      </c>
      <c r="C62" s="11">
        <v>6</v>
      </c>
      <c r="D62">
        <v>7</v>
      </c>
      <c r="E62">
        <v>12</v>
      </c>
      <c r="F62">
        <v>1</v>
      </c>
      <c r="G62" t="s">
        <v>4</v>
      </c>
      <c r="H62">
        <v>0</v>
      </c>
      <c r="I62" s="11">
        <v>234067133.67000002</v>
      </c>
      <c r="J62" s="11">
        <v>234067133.67000002</v>
      </c>
      <c r="K62">
        <v>0</v>
      </c>
      <c r="L62">
        <v>0</v>
      </c>
      <c r="M62" t="s">
        <v>44</v>
      </c>
      <c r="N62" s="16" t="s">
        <v>45</v>
      </c>
      <c r="O62" t="s">
        <v>116</v>
      </c>
      <c r="P62">
        <v>3242667188</v>
      </c>
      <c r="Q62" s="13" t="s">
        <v>117</v>
      </c>
      <c r="R62">
        <v>0</v>
      </c>
      <c r="S62">
        <v>0</v>
      </c>
      <c r="T62">
        <v>0</v>
      </c>
      <c r="U62">
        <v>0</v>
      </c>
      <c r="V62" t="s">
        <v>7</v>
      </c>
    </row>
    <row r="63" spans="1:22" x14ac:dyDescent="0.3">
      <c r="A63" s="2" t="s">
        <v>135</v>
      </c>
      <c r="B63" s="10" t="s">
        <v>136</v>
      </c>
      <c r="C63" s="11">
        <v>2</v>
      </c>
      <c r="D63">
        <v>3</v>
      </c>
      <c r="E63">
        <v>12</v>
      </c>
      <c r="F63">
        <v>1</v>
      </c>
      <c r="G63" t="s">
        <v>4</v>
      </c>
      <c r="H63">
        <v>0</v>
      </c>
      <c r="I63" s="11">
        <v>133253171.88</v>
      </c>
      <c r="J63" s="11">
        <v>133253171.88</v>
      </c>
      <c r="K63">
        <v>0</v>
      </c>
      <c r="L63">
        <v>0</v>
      </c>
      <c r="M63" t="s">
        <v>44</v>
      </c>
      <c r="N63" s="16" t="s">
        <v>45</v>
      </c>
      <c r="O63" t="s">
        <v>116</v>
      </c>
      <c r="P63">
        <v>3242667188</v>
      </c>
      <c r="Q63" s="13" t="s">
        <v>117</v>
      </c>
      <c r="R63">
        <v>0</v>
      </c>
      <c r="S63">
        <v>0</v>
      </c>
      <c r="T63">
        <v>0</v>
      </c>
      <c r="U63">
        <v>0</v>
      </c>
      <c r="V63" t="s">
        <v>7</v>
      </c>
    </row>
    <row r="64" spans="1:22" x14ac:dyDescent="0.3">
      <c r="A64" s="17">
        <v>84131607</v>
      </c>
      <c r="B64" s="10" t="s">
        <v>137</v>
      </c>
      <c r="C64" s="11">
        <v>11</v>
      </c>
      <c r="D64">
        <v>12</v>
      </c>
      <c r="E64">
        <v>12</v>
      </c>
      <c r="F64">
        <v>1</v>
      </c>
      <c r="G64" t="s">
        <v>4</v>
      </c>
      <c r="H64">
        <v>0</v>
      </c>
      <c r="I64" s="11">
        <v>150000000</v>
      </c>
      <c r="J64" s="11">
        <v>150000000</v>
      </c>
      <c r="K64">
        <v>0</v>
      </c>
      <c r="L64">
        <v>0</v>
      </c>
      <c r="M64" t="s">
        <v>44</v>
      </c>
      <c r="N64" s="16" t="s">
        <v>45</v>
      </c>
      <c r="O64" t="s">
        <v>116</v>
      </c>
      <c r="P64">
        <v>3242667188</v>
      </c>
      <c r="Q64" s="13" t="s">
        <v>117</v>
      </c>
      <c r="R64">
        <v>0</v>
      </c>
      <c r="S64">
        <v>0</v>
      </c>
      <c r="T64">
        <v>0</v>
      </c>
      <c r="U64">
        <v>0</v>
      </c>
      <c r="V64" t="s">
        <v>7</v>
      </c>
    </row>
    <row r="65" spans="1:22" x14ac:dyDescent="0.3">
      <c r="A65" s="2">
        <v>84131601</v>
      </c>
      <c r="B65" s="10" t="s">
        <v>138</v>
      </c>
      <c r="C65" s="11">
        <v>11</v>
      </c>
      <c r="D65">
        <v>12</v>
      </c>
      <c r="E65">
        <v>12</v>
      </c>
      <c r="F65">
        <v>1</v>
      </c>
      <c r="G65" t="s">
        <v>4</v>
      </c>
      <c r="H65">
        <v>0</v>
      </c>
      <c r="I65" s="11">
        <v>114205950</v>
      </c>
      <c r="J65" s="11">
        <v>114205950</v>
      </c>
      <c r="K65">
        <v>0</v>
      </c>
      <c r="L65">
        <v>0</v>
      </c>
      <c r="M65" t="s">
        <v>44</v>
      </c>
      <c r="N65" s="16" t="s">
        <v>45</v>
      </c>
      <c r="O65" t="s">
        <v>116</v>
      </c>
      <c r="P65">
        <v>3242667188</v>
      </c>
      <c r="Q65" s="13" t="s">
        <v>117</v>
      </c>
      <c r="R65">
        <v>0</v>
      </c>
      <c r="S65">
        <v>0</v>
      </c>
      <c r="T65">
        <v>0</v>
      </c>
      <c r="U65">
        <v>0</v>
      </c>
      <c r="V65" t="s">
        <v>7</v>
      </c>
    </row>
    <row r="66" spans="1:22" x14ac:dyDescent="0.3">
      <c r="A66" s="2" t="s">
        <v>139</v>
      </c>
      <c r="B66" s="10" t="s">
        <v>140</v>
      </c>
      <c r="C66" s="11">
        <v>11</v>
      </c>
      <c r="D66">
        <v>12</v>
      </c>
      <c r="E66">
        <v>12</v>
      </c>
      <c r="F66">
        <v>1</v>
      </c>
      <c r="G66" t="s">
        <v>4</v>
      </c>
      <c r="H66">
        <v>0</v>
      </c>
      <c r="I66" s="11">
        <v>125794804.80000001</v>
      </c>
      <c r="J66" s="11">
        <v>125794804.80000001</v>
      </c>
      <c r="K66">
        <v>0</v>
      </c>
      <c r="L66">
        <v>0</v>
      </c>
      <c r="M66" t="s">
        <v>44</v>
      </c>
      <c r="N66" s="16" t="s">
        <v>45</v>
      </c>
      <c r="O66" t="s">
        <v>116</v>
      </c>
      <c r="P66">
        <v>3242667188</v>
      </c>
      <c r="Q66" s="13" t="s">
        <v>117</v>
      </c>
      <c r="R66">
        <v>0</v>
      </c>
      <c r="S66">
        <v>0</v>
      </c>
      <c r="T66">
        <v>0</v>
      </c>
      <c r="U66">
        <v>0</v>
      </c>
      <c r="V66" t="s">
        <v>7</v>
      </c>
    </row>
    <row r="67" spans="1:22" x14ac:dyDescent="0.3">
      <c r="A67" s="2" t="s">
        <v>141</v>
      </c>
      <c r="B67" s="10" t="s">
        <v>142</v>
      </c>
      <c r="C67" s="11">
        <v>1</v>
      </c>
      <c r="D67">
        <v>2</v>
      </c>
      <c r="E67">
        <v>11</v>
      </c>
      <c r="F67">
        <v>1</v>
      </c>
      <c r="G67" t="s">
        <v>4</v>
      </c>
      <c r="H67">
        <v>0</v>
      </c>
      <c r="I67" s="11">
        <v>172597600</v>
      </c>
      <c r="J67" s="11">
        <v>172597600</v>
      </c>
      <c r="K67">
        <v>0</v>
      </c>
      <c r="L67">
        <v>0</v>
      </c>
      <c r="M67" t="s">
        <v>44</v>
      </c>
      <c r="N67" s="16" t="s">
        <v>45</v>
      </c>
      <c r="O67" t="s">
        <v>116</v>
      </c>
      <c r="P67">
        <v>3242667188</v>
      </c>
      <c r="Q67" s="13" t="s">
        <v>117</v>
      </c>
      <c r="R67">
        <v>0</v>
      </c>
      <c r="S67">
        <v>0</v>
      </c>
      <c r="T67">
        <v>0</v>
      </c>
      <c r="U67">
        <v>0</v>
      </c>
      <c r="V67" t="s">
        <v>7</v>
      </c>
    </row>
    <row r="68" spans="1:22" x14ac:dyDescent="0.3">
      <c r="A68" s="2" t="s">
        <v>143</v>
      </c>
      <c r="B68" s="10" t="s">
        <v>144</v>
      </c>
      <c r="C68" s="11">
        <v>3</v>
      </c>
      <c r="D68">
        <v>4</v>
      </c>
      <c r="E68">
        <v>6</v>
      </c>
      <c r="F68">
        <v>1</v>
      </c>
      <c r="G68" t="s">
        <v>4</v>
      </c>
      <c r="H68">
        <v>0</v>
      </c>
      <c r="I68" s="11">
        <v>100000000</v>
      </c>
      <c r="J68" s="11">
        <v>100000000</v>
      </c>
      <c r="K68">
        <v>0</v>
      </c>
      <c r="L68">
        <v>0</v>
      </c>
      <c r="M68" t="s">
        <v>44</v>
      </c>
      <c r="N68" s="16" t="s">
        <v>45</v>
      </c>
      <c r="O68" t="s">
        <v>116</v>
      </c>
      <c r="P68">
        <v>3242667188</v>
      </c>
      <c r="Q68" s="13" t="s">
        <v>117</v>
      </c>
      <c r="R68">
        <v>0</v>
      </c>
      <c r="S68">
        <v>0</v>
      </c>
      <c r="T68">
        <v>0</v>
      </c>
      <c r="U68">
        <v>0</v>
      </c>
      <c r="V68" t="s">
        <v>7</v>
      </c>
    </row>
    <row r="69" spans="1:22" x14ac:dyDescent="0.3">
      <c r="A69" s="2" t="s">
        <v>80</v>
      </c>
      <c r="B69" s="10" t="s">
        <v>145</v>
      </c>
      <c r="C69" s="11">
        <v>1</v>
      </c>
      <c r="D69">
        <v>1</v>
      </c>
      <c r="E69">
        <v>12</v>
      </c>
      <c r="F69">
        <v>1</v>
      </c>
      <c r="G69" t="s">
        <v>5</v>
      </c>
      <c r="H69">
        <v>0</v>
      </c>
      <c r="I69" s="11">
        <v>713433167</v>
      </c>
      <c r="J69" s="11">
        <v>713433167</v>
      </c>
      <c r="K69">
        <v>0</v>
      </c>
      <c r="L69">
        <v>0</v>
      </c>
      <c r="M69" t="s">
        <v>44</v>
      </c>
      <c r="N69" s="16" t="s">
        <v>45</v>
      </c>
      <c r="O69" t="s">
        <v>116</v>
      </c>
      <c r="P69">
        <v>3242667188</v>
      </c>
      <c r="Q69" s="13" t="s">
        <v>117</v>
      </c>
      <c r="R69">
        <v>0</v>
      </c>
      <c r="S69">
        <v>0</v>
      </c>
      <c r="T69">
        <v>0</v>
      </c>
      <c r="U69">
        <v>0</v>
      </c>
      <c r="V69" t="s">
        <v>7</v>
      </c>
    </row>
    <row r="70" spans="1:22" x14ac:dyDescent="0.3">
      <c r="A70" s="2">
        <v>80111600</v>
      </c>
      <c r="B70" s="10" t="s">
        <v>146</v>
      </c>
      <c r="C70" s="11">
        <v>2</v>
      </c>
      <c r="D70">
        <v>2</v>
      </c>
      <c r="E70">
        <v>10</v>
      </c>
      <c r="F70">
        <v>1</v>
      </c>
      <c r="G70" t="s">
        <v>5</v>
      </c>
      <c r="H70">
        <v>0</v>
      </c>
      <c r="I70" s="11">
        <v>111499200</v>
      </c>
      <c r="J70" s="11">
        <v>111499200</v>
      </c>
      <c r="K70">
        <v>0</v>
      </c>
      <c r="L70">
        <v>0</v>
      </c>
      <c r="M70" t="s">
        <v>44</v>
      </c>
      <c r="N70" s="16" t="s">
        <v>45</v>
      </c>
      <c r="O70" t="s">
        <v>116</v>
      </c>
      <c r="P70">
        <v>3242667188</v>
      </c>
      <c r="Q70" s="13" t="s">
        <v>117</v>
      </c>
      <c r="R70">
        <v>0</v>
      </c>
      <c r="S70">
        <v>0</v>
      </c>
      <c r="T70">
        <v>0</v>
      </c>
      <c r="U70">
        <v>0</v>
      </c>
      <c r="V70" t="s">
        <v>7</v>
      </c>
    </row>
    <row r="71" spans="1:22" x14ac:dyDescent="0.3">
      <c r="A71" s="2">
        <v>80111600</v>
      </c>
      <c r="B71" s="10" t="s">
        <v>147</v>
      </c>
      <c r="C71" s="11">
        <v>2</v>
      </c>
      <c r="D71">
        <v>2</v>
      </c>
      <c r="E71">
        <v>11</v>
      </c>
      <c r="F71">
        <v>1</v>
      </c>
      <c r="G71" t="s">
        <v>5</v>
      </c>
      <c r="H71">
        <v>0</v>
      </c>
      <c r="I71" s="11">
        <v>40000000</v>
      </c>
      <c r="J71" s="11">
        <v>40000000</v>
      </c>
      <c r="K71">
        <v>0</v>
      </c>
      <c r="L71">
        <v>0</v>
      </c>
      <c r="M71" t="s">
        <v>44</v>
      </c>
      <c r="N71" s="16" t="s">
        <v>45</v>
      </c>
      <c r="O71" t="s">
        <v>116</v>
      </c>
      <c r="P71">
        <v>3242667188</v>
      </c>
      <c r="Q71" s="13" t="s">
        <v>117</v>
      </c>
      <c r="R71">
        <v>0</v>
      </c>
      <c r="S71">
        <v>0</v>
      </c>
      <c r="T71">
        <v>0</v>
      </c>
      <c r="U71">
        <v>0</v>
      </c>
      <c r="V71" t="s">
        <v>7</v>
      </c>
    </row>
    <row r="72" spans="1:22" x14ac:dyDescent="0.3">
      <c r="A72" s="2" t="s">
        <v>148</v>
      </c>
      <c r="B72" s="10" t="s">
        <v>149</v>
      </c>
      <c r="C72" s="11">
        <v>3</v>
      </c>
      <c r="D72">
        <v>3</v>
      </c>
      <c r="E72">
        <v>10</v>
      </c>
      <c r="F72">
        <v>1</v>
      </c>
      <c r="G72" t="s">
        <v>4</v>
      </c>
      <c r="H72">
        <v>0</v>
      </c>
      <c r="I72" s="11">
        <v>135000000</v>
      </c>
      <c r="J72" s="11">
        <v>135000000</v>
      </c>
      <c r="K72">
        <v>0</v>
      </c>
      <c r="L72">
        <v>0</v>
      </c>
      <c r="M72" t="s">
        <v>44</v>
      </c>
      <c r="N72" s="16" t="s">
        <v>45</v>
      </c>
      <c r="O72" t="s">
        <v>150</v>
      </c>
      <c r="P72">
        <v>3147387124</v>
      </c>
      <c r="Q72" t="s">
        <v>151</v>
      </c>
      <c r="R72">
        <v>0</v>
      </c>
      <c r="S72">
        <v>0</v>
      </c>
      <c r="T72">
        <v>0</v>
      </c>
      <c r="U72">
        <v>0</v>
      </c>
      <c r="V72" t="s">
        <v>8</v>
      </c>
    </row>
    <row r="73" spans="1:22" x14ac:dyDescent="0.3">
      <c r="A73" s="2" t="s">
        <v>152</v>
      </c>
      <c r="B73" s="10" t="s">
        <v>153</v>
      </c>
      <c r="C73" s="11">
        <v>3</v>
      </c>
      <c r="D73">
        <v>3</v>
      </c>
      <c r="E73">
        <v>10</v>
      </c>
      <c r="F73">
        <v>1</v>
      </c>
      <c r="G73" t="s">
        <v>5</v>
      </c>
      <c r="H73">
        <v>0</v>
      </c>
      <c r="I73" s="11">
        <v>152150000</v>
      </c>
      <c r="J73" s="11">
        <v>152150000</v>
      </c>
      <c r="K73">
        <v>0</v>
      </c>
      <c r="L73">
        <v>0</v>
      </c>
      <c r="M73" t="s">
        <v>44</v>
      </c>
      <c r="N73" s="16" t="s">
        <v>45</v>
      </c>
      <c r="O73" t="s">
        <v>150</v>
      </c>
      <c r="P73">
        <v>3147387124</v>
      </c>
      <c r="Q73" t="s">
        <v>151</v>
      </c>
      <c r="R73">
        <v>0</v>
      </c>
      <c r="S73">
        <v>0</v>
      </c>
      <c r="T73">
        <v>0</v>
      </c>
      <c r="U73">
        <v>0</v>
      </c>
      <c r="V73" t="s">
        <v>8</v>
      </c>
    </row>
    <row r="74" spans="1:22" x14ac:dyDescent="0.3">
      <c r="A74" s="2" t="s">
        <v>154</v>
      </c>
      <c r="B74" s="10" t="s">
        <v>155</v>
      </c>
      <c r="C74" s="11">
        <v>3</v>
      </c>
      <c r="D74">
        <v>8</v>
      </c>
      <c r="E74">
        <v>5</v>
      </c>
      <c r="F74">
        <v>1</v>
      </c>
      <c r="G74" t="s">
        <v>4</v>
      </c>
      <c r="H74">
        <v>0</v>
      </c>
      <c r="I74" s="11">
        <v>309531579.5</v>
      </c>
      <c r="J74" s="11">
        <v>309531579.5</v>
      </c>
      <c r="K74">
        <v>0</v>
      </c>
      <c r="L74">
        <v>0</v>
      </c>
      <c r="M74" t="s">
        <v>44</v>
      </c>
      <c r="N74" s="16" t="s">
        <v>45</v>
      </c>
      <c r="O74" t="s">
        <v>150</v>
      </c>
      <c r="P74">
        <v>3147387124</v>
      </c>
      <c r="Q74" t="s">
        <v>151</v>
      </c>
      <c r="R74">
        <v>0</v>
      </c>
      <c r="S74">
        <v>0</v>
      </c>
      <c r="T74">
        <v>0</v>
      </c>
      <c r="U74">
        <v>0</v>
      </c>
      <c r="V74" t="s">
        <v>8</v>
      </c>
    </row>
    <row r="75" spans="1:22" x14ac:dyDescent="0.3">
      <c r="A75" s="2" t="s">
        <v>156</v>
      </c>
      <c r="B75" s="10" t="s">
        <v>157</v>
      </c>
      <c r="C75" s="11">
        <v>1</v>
      </c>
      <c r="D75">
        <v>3</v>
      </c>
      <c r="E75">
        <v>10</v>
      </c>
      <c r="F75">
        <v>1</v>
      </c>
      <c r="G75" t="s">
        <v>4</v>
      </c>
      <c r="H75">
        <v>0</v>
      </c>
      <c r="I75" s="11">
        <v>469567301</v>
      </c>
      <c r="J75" s="11">
        <v>469567301</v>
      </c>
      <c r="K75">
        <v>0</v>
      </c>
      <c r="L75">
        <v>0</v>
      </c>
      <c r="M75" t="s">
        <v>44</v>
      </c>
      <c r="N75" s="16" t="s">
        <v>45</v>
      </c>
      <c r="O75" t="s">
        <v>150</v>
      </c>
      <c r="P75">
        <v>3147387124</v>
      </c>
      <c r="Q75" t="s">
        <v>151</v>
      </c>
      <c r="R75">
        <v>0</v>
      </c>
      <c r="S75">
        <v>0</v>
      </c>
      <c r="T75">
        <v>0</v>
      </c>
      <c r="U75">
        <v>0</v>
      </c>
      <c r="V75" t="s">
        <v>8</v>
      </c>
    </row>
    <row r="76" spans="1:22" x14ac:dyDescent="0.3">
      <c r="A76" s="2" t="s">
        <v>158</v>
      </c>
      <c r="B76" s="10" t="s">
        <v>159</v>
      </c>
      <c r="C76" s="11">
        <v>1</v>
      </c>
      <c r="D76">
        <v>2</v>
      </c>
      <c r="E76">
        <v>10</v>
      </c>
      <c r="F76">
        <v>1</v>
      </c>
      <c r="G76" t="s">
        <v>4</v>
      </c>
      <c r="H76">
        <v>0</v>
      </c>
      <c r="I76" s="11">
        <v>100000000</v>
      </c>
      <c r="J76" s="11">
        <v>100000000</v>
      </c>
      <c r="K76">
        <v>0</v>
      </c>
      <c r="L76">
        <v>0</v>
      </c>
      <c r="M76" t="s">
        <v>44</v>
      </c>
      <c r="N76" s="16" t="s">
        <v>45</v>
      </c>
      <c r="O76" t="s">
        <v>150</v>
      </c>
      <c r="P76">
        <v>3147387124</v>
      </c>
      <c r="Q76" t="s">
        <v>151</v>
      </c>
      <c r="R76">
        <v>0</v>
      </c>
      <c r="S76">
        <v>0</v>
      </c>
      <c r="T76">
        <v>0</v>
      </c>
      <c r="U76">
        <v>0</v>
      </c>
      <c r="V76" t="s">
        <v>8</v>
      </c>
    </row>
    <row r="77" spans="1:22" x14ac:dyDescent="0.3">
      <c r="A77" s="2">
        <v>92101902</v>
      </c>
      <c r="B77" s="10" t="s">
        <v>160</v>
      </c>
      <c r="C77" s="11">
        <v>1</v>
      </c>
      <c r="D77">
        <v>1</v>
      </c>
      <c r="E77">
        <v>12</v>
      </c>
      <c r="F77">
        <v>1</v>
      </c>
      <c r="G77" t="s">
        <v>4</v>
      </c>
      <c r="H77">
        <v>0</v>
      </c>
      <c r="I77" s="11">
        <v>9000000</v>
      </c>
      <c r="J77" s="11">
        <v>9000000</v>
      </c>
      <c r="K77">
        <v>0</v>
      </c>
      <c r="L77">
        <v>0</v>
      </c>
      <c r="M77" t="s">
        <v>44</v>
      </c>
      <c r="N77" s="16" t="s">
        <v>45</v>
      </c>
      <c r="O77" t="s">
        <v>150</v>
      </c>
      <c r="P77">
        <v>3147387124</v>
      </c>
      <c r="Q77" t="s">
        <v>151</v>
      </c>
      <c r="R77">
        <v>0</v>
      </c>
      <c r="S77">
        <v>0</v>
      </c>
      <c r="T77">
        <v>0</v>
      </c>
      <c r="U77">
        <v>0</v>
      </c>
      <c r="V77" t="s">
        <v>8</v>
      </c>
    </row>
    <row r="78" spans="1:22" x14ac:dyDescent="0.3">
      <c r="A78" s="2">
        <v>81161601</v>
      </c>
      <c r="B78" s="10" t="s">
        <v>161</v>
      </c>
      <c r="C78" s="11">
        <v>11</v>
      </c>
      <c r="D78">
        <v>1</v>
      </c>
      <c r="E78">
        <v>24</v>
      </c>
      <c r="F78">
        <v>1</v>
      </c>
      <c r="G78" t="s">
        <v>5</v>
      </c>
      <c r="H78">
        <v>0</v>
      </c>
      <c r="I78" s="11">
        <v>54737040</v>
      </c>
      <c r="J78" s="11">
        <v>54737040</v>
      </c>
      <c r="K78">
        <v>0</v>
      </c>
      <c r="L78">
        <v>0</v>
      </c>
      <c r="M78" t="s">
        <v>44</v>
      </c>
      <c r="N78" s="16" t="s">
        <v>45</v>
      </c>
      <c r="O78" t="s">
        <v>162</v>
      </c>
      <c r="P78">
        <v>3008040399</v>
      </c>
      <c r="Q78" t="s">
        <v>163</v>
      </c>
      <c r="R78">
        <v>0</v>
      </c>
      <c r="S78">
        <v>0</v>
      </c>
      <c r="T78">
        <v>0</v>
      </c>
      <c r="U78">
        <v>0</v>
      </c>
      <c r="V78" t="s">
        <v>13</v>
      </c>
    </row>
    <row r="79" spans="1:22" x14ac:dyDescent="0.3">
      <c r="A79" s="2" t="s">
        <v>164</v>
      </c>
      <c r="B79" s="10" t="s">
        <v>165</v>
      </c>
      <c r="C79" s="11">
        <v>7</v>
      </c>
      <c r="D79">
        <v>9</v>
      </c>
      <c r="E79">
        <v>12</v>
      </c>
      <c r="F79">
        <v>1</v>
      </c>
      <c r="G79" t="s">
        <v>4</v>
      </c>
      <c r="H79">
        <v>0</v>
      </c>
      <c r="I79" s="11">
        <v>30012843</v>
      </c>
      <c r="J79" s="11">
        <v>30012843</v>
      </c>
      <c r="K79">
        <v>0</v>
      </c>
      <c r="L79">
        <v>0</v>
      </c>
      <c r="M79" t="s">
        <v>44</v>
      </c>
      <c r="N79" s="16" t="s">
        <v>45</v>
      </c>
      <c r="O79" t="s">
        <v>162</v>
      </c>
      <c r="P79">
        <v>3008040399</v>
      </c>
      <c r="Q79" t="s">
        <v>163</v>
      </c>
      <c r="R79">
        <v>0</v>
      </c>
      <c r="S79">
        <v>0</v>
      </c>
      <c r="T79">
        <v>0</v>
      </c>
      <c r="U79">
        <v>0</v>
      </c>
      <c r="V79" t="s">
        <v>13</v>
      </c>
    </row>
    <row r="80" spans="1:22" x14ac:dyDescent="0.3">
      <c r="A80" s="2" t="s">
        <v>166</v>
      </c>
      <c r="B80" s="10" t="s">
        <v>167</v>
      </c>
      <c r="C80" s="11">
        <v>3</v>
      </c>
      <c r="D80">
        <v>4</v>
      </c>
      <c r="E80">
        <v>9</v>
      </c>
      <c r="F80">
        <v>1</v>
      </c>
      <c r="G80" t="s">
        <v>4</v>
      </c>
      <c r="H80">
        <v>0</v>
      </c>
      <c r="I80" s="11">
        <v>643771000</v>
      </c>
      <c r="J80" s="11">
        <v>643771000</v>
      </c>
      <c r="K80">
        <v>0</v>
      </c>
      <c r="L80">
        <v>0</v>
      </c>
      <c r="M80" t="s">
        <v>44</v>
      </c>
      <c r="N80" s="16" t="s">
        <v>45</v>
      </c>
      <c r="O80" t="s">
        <v>162</v>
      </c>
      <c r="P80">
        <v>3008040399</v>
      </c>
      <c r="Q80" t="s">
        <v>163</v>
      </c>
      <c r="R80">
        <v>0</v>
      </c>
      <c r="S80">
        <v>0</v>
      </c>
      <c r="T80">
        <v>0</v>
      </c>
      <c r="U80">
        <v>0</v>
      </c>
      <c r="V80" t="s">
        <v>13</v>
      </c>
    </row>
    <row r="81" spans="1:22" x14ac:dyDescent="0.3">
      <c r="A81" s="2">
        <v>41112504</v>
      </c>
      <c r="B81" s="10" t="s">
        <v>168</v>
      </c>
      <c r="C81" s="11">
        <v>1</v>
      </c>
      <c r="D81">
        <v>4</v>
      </c>
      <c r="E81">
        <v>9</v>
      </c>
      <c r="F81">
        <v>1</v>
      </c>
      <c r="G81" t="s">
        <v>4</v>
      </c>
      <c r="H81">
        <v>0</v>
      </c>
      <c r="I81" s="11">
        <v>1771605580.4831998</v>
      </c>
      <c r="J81" s="11">
        <v>1771605580.4831998</v>
      </c>
      <c r="K81">
        <v>0</v>
      </c>
      <c r="L81">
        <v>0</v>
      </c>
      <c r="M81" t="s">
        <v>44</v>
      </c>
      <c r="N81" s="16" t="s">
        <v>45</v>
      </c>
      <c r="O81" t="s">
        <v>162</v>
      </c>
      <c r="P81">
        <v>3008040399</v>
      </c>
      <c r="Q81" t="s">
        <v>163</v>
      </c>
      <c r="R81">
        <v>0</v>
      </c>
      <c r="S81">
        <v>0</v>
      </c>
      <c r="T81">
        <v>0</v>
      </c>
      <c r="U81">
        <v>0</v>
      </c>
      <c r="V81" t="s">
        <v>13</v>
      </c>
    </row>
    <row r="82" spans="1:22" x14ac:dyDescent="0.3">
      <c r="A82" s="2">
        <v>80111701</v>
      </c>
      <c r="B82" s="10" t="s">
        <v>169</v>
      </c>
      <c r="C82" s="11">
        <v>1</v>
      </c>
      <c r="D82">
        <v>4</v>
      </c>
      <c r="E82">
        <v>9</v>
      </c>
      <c r="F82">
        <v>1</v>
      </c>
      <c r="G82" t="s">
        <v>4</v>
      </c>
      <c r="H82">
        <v>0</v>
      </c>
      <c r="I82" s="11">
        <v>1154348000</v>
      </c>
      <c r="J82" s="11">
        <v>1154348000</v>
      </c>
      <c r="K82">
        <v>0</v>
      </c>
      <c r="L82">
        <v>0</v>
      </c>
      <c r="M82" t="s">
        <v>44</v>
      </c>
      <c r="N82" s="16" t="s">
        <v>45</v>
      </c>
      <c r="O82" t="s">
        <v>162</v>
      </c>
      <c r="P82">
        <v>3008040399</v>
      </c>
      <c r="Q82" t="s">
        <v>163</v>
      </c>
      <c r="R82">
        <v>0</v>
      </c>
      <c r="S82">
        <v>0</v>
      </c>
      <c r="T82">
        <v>0</v>
      </c>
      <c r="U82">
        <v>0</v>
      </c>
      <c r="V82" t="s">
        <v>13</v>
      </c>
    </row>
    <row r="83" spans="1:22" x14ac:dyDescent="0.3">
      <c r="A83" s="2">
        <v>41112504</v>
      </c>
      <c r="B83" s="10" t="s">
        <v>170</v>
      </c>
      <c r="C83" s="11">
        <v>1</v>
      </c>
      <c r="D83">
        <v>4</v>
      </c>
      <c r="E83">
        <v>9</v>
      </c>
      <c r="F83">
        <v>1</v>
      </c>
      <c r="G83" t="s">
        <v>4</v>
      </c>
      <c r="H83">
        <v>0</v>
      </c>
      <c r="I83" s="11">
        <v>22474937.25</v>
      </c>
      <c r="J83" s="11">
        <v>22474937.25</v>
      </c>
      <c r="K83">
        <v>0</v>
      </c>
      <c r="L83">
        <v>0</v>
      </c>
      <c r="M83" t="s">
        <v>44</v>
      </c>
      <c r="N83" s="16" t="s">
        <v>45</v>
      </c>
      <c r="O83" t="s">
        <v>162</v>
      </c>
      <c r="P83">
        <v>3008040399</v>
      </c>
      <c r="Q83" t="s">
        <v>163</v>
      </c>
      <c r="R83">
        <v>0</v>
      </c>
      <c r="S83">
        <v>0</v>
      </c>
      <c r="T83">
        <v>0</v>
      </c>
      <c r="U83">
        <v>0</v>
      </c>
      <c r="V83" t="s">
        <v>13</v>
      </c>
    </row>
    <row r="84" spans="1:22" x14ac:dyDescent="0.3">
      <c r="A84" s="2">
        <v>27121502</v>
      </c>
      <c r="B84" s="10" t="s">
        <v>171</v>
      </c>
      <c r="C84" s="11">
        <v>4</v>
      </c>
      <c r="D84">
        <v>6</v>
      </c>
      <c r="E84">
        <v>3</v>
      </c>
      <c r="F84">
        <v>1</v>
      </c>
      <c r="G84" t="s">
        <v>4</v>
      </c>
      <c r="H84">
        <v>0</v>
      </c>
      <c r="I84" s="11">
        <v>300000000</v>
      </c>
      <c r="J84" s="11">
        <v>300000000</v>
      </c>
      <c r="K84">
        <v>0</v>
      </c>
      <c r="L84">
        <v>0</v>
      </c>
      <c r="M84" t="s">
        <v>44</v>
      </c>
      <c r="N84" s="16" t="s">
        <v>45</v>
      </c>
      <c r="O84" t="s">
        <v>162</v>
      </c>
      <c r="P84">
        <v>3008040399</v>
      </c>
      <c r="Q84" t="s">
        <v>163</v>
      </c>
      <c r="R84">
        <v>0</v>
      </c>
      <c r="S84">
        <v>0</v>
      </c>
      <c r="T84">
        <v>0</v>
      </c>
      <c r="U84">
        <v>0</v>
      </c>
      <c r="V84" t="s">
        <v>13</v>
      </c>
    </row>
    <row r="85" spans="1:22" x14ac:dyDescent="0.3">
      <c r="A85" s="2">
        <v>80141512</v>
      </c>
      <c r="B85" s="10" t="s">
        <v>172</v>
      </c>
      <c r="C85" s="11">
        <v>4</v>
      </c>
      <c r="D85">
        <v>6</v>
      </c>
      <c r="E85">
        <v>1</v>
      </c>
      <c r="F85">
        <v>1</v>
      </c>
      <c r="G85" t="s">
        <v>4</v>
      </c>
      <c r="H85">
        <v>0</v>
      </c>
      <c r="I85" s="11">
        <v>83200000</v>
      </c>
      <c r="J85" s="11">
        <v>83200000</v>
      </c>
      <c r="K85">
        <v>0</v>
      </c>
      <c r="L85">
        <v>0</v>
      </c>
      <c r="M85" t="s">
        <v>44</v>
      </c>
      <c r="N85" s="16" t="s">
        <v>45</v>
      </c>
      <c r="O85" t="s">
        <v>162</v>
      </c>
      <c r="P85">
        <v>3008040399</v>
      </c>
      <c r="Q85" t="s">
        <v>173</v>
      </c>
      <c r="R85">
        <v>0</v>
      </c>
      <c r="S85">
        <v>0</v>
      </c>
      <c r="T85">
        <v>0</v>
      </c>
      <c r="U85">
        <v>0</v>
      </c>
      <c r="V85" t="s">
        <v>13</v>
      </c>
    </row>
    <row r="86" spans="1:22" x14ac:dyDescent="0.3">
      <c r="A86" s="2" t="s">
        <v>174</v>
      </c>
      <c r="B86" s="10" t="s">
        <v>175</v>
      </c>
      <c r="C86" s="11">
        <v>12</v>
      </c>
      <c r="D86">
        <v>2</v>
      </c>
      <c r="E86">
        <v>10</v>
      </c>
      <c r="F86">
        <v>1</v>
      </c>
      <c r="G86" t="s">
        <v>4</v>
      </c>
      <c r="H86">
        <v>0</v>
      </c>
      <c r="I86" s="11">
        <v>513082224.00000006</v>
      </c>
      <c r="J86" s="11">
        <v>513082224.00000006</v>
      </c>
      <c r="K86">
        <v>0</v>
      </c>
      <c r="L86">
        <v>0</v>
      </c>
      <c r="M86" t="s">
        <v>44</v>
      </c>
      <c r="N86" s="16" t="s">
        <v>45</v>
      </c>
      <c r="O86" t="s">
        <v>176</v>
      </c>
      <c r="P86">
        <v>3007418342</v>
      </c>
      <c r="Q86" t="s">
        <v>177</v>
      </c>
      <c r="R86">
        <v>0</v>
      </c>
      <c r="S86">
        <v>0</v>
      </c>
      <c r="T86">
        <v>0</v>
      </c>
      <c r="U86">
        <v>0</v>
      </c>
      <c r="V86" t="s">
        <v>19</v>
      </c>
    </row>
    <row r="87" spans="1:22" x14ac:dyDescent="0.3">
      <c r="A87" s="2">
        <v>80111600</v>
      </c>
      <c r="B87" s="10" t="s">
        <v>178</v>
      </c>
      <c r="C87" s="11">
        <v>1</v>
      </c>
      <c r="D87">
        <v>1</v>
      </c>
      <c r="E87">
        <v>11</v>
      </c>
      <c r="F87">
        <v>1</v>
      </c>
      <c r="G87" t="s">
        <v>5</v>
      </c>
      <c r="H87">
        <v>0</v>
      </c>
      <c r="I87" s="11">
        <v>106050384</v>
      </c>
      <c r="J87" s="11">
        <v>106050384</v>
      </c>
      <c r="K87">
        <v>0</v>
      </c>
      <c r="L87">
        <v>0</v>
      </c>
      <c r="M87" t="s">
        <v>44</v>
      </c>
      <c r="N87" s="16" t="s">
        <v>45</v>
      </c>
      <c r="O87" t="s">
        <v>179</v>
      </c>
      <c r="P87">
        <v>3015019965</v>
      </c>
      <c r="Q87" t="s">
        <v>177</v>
      </c>
      <c r="R87">
        <v>0</v>
      </c>
      <c r="S87">
        <v>0</v>
      </c>
      <c r="T87">
        <v>0</v>
      </c>
      <c r="U87">
        <v>0</v>
      </c>
      <c r="V87" t="s">
        <v>10</v>
      </c>
    </row>
    <row r="88" spans="1:22" x14ac:dyDescent="0.3">
      <c r="A88" s="2">
        <v>80111600</v>
      </c>
      <c r="B88" s="10" t="s">
        <v>180</v>
      </c>
      <c r="C88" s="11">
        <v>1</v>
      </c>
      <c r="D88">
        <v>1</v>
      </c>
      <c r="E88">
        <v>11</v>
      </c>
      <c r="F88">
        <v>1</v>
      </c>
      <c r="G88" t="s">
        <v>5</v>
      </c>
      <c r="H88">
        <v>0</v>
      </c>
      <c r="I88" s="11">
        <v>106050384</v>
      </c>
      <c r="J88" s="11">
        <v>106050384</v>
      </c>
      <c r="K88">
        <v>0</v>
      </c>
      <c r="L88">
        <v>0</v>
      </c>
      <c r="M88" t="s">
        <v>44</v>
      </c>
      <c r="N88" s="16" t="s">
        <v>45</v>
      </c>
      <c r="O88" t="s">
        <v>179</v>
      </c>
      <c r="P88">
        <v>3015019965</v>
      </c>
      <c r="Q88" t="s">
        <v>177</v>
      </c>
      <c r="R88">
        <v>0</v>
      </c>
      <c r="S88">
        <v>0</v>
      </c>
      <c r="T88">
        <v>0</v>
      </c>
      <c r="U88">
        <v>0</v>
      </c>
      <c r="V88" t="s">
        <v>10</v>
      </c>
    </row>
    <row r="89" spans="1:22" x14ac:dyDescent="0.3">
      <c r="A89" s="2">
        <v>80111600</v>
      </c>
      <c r="B89" s="10" t="s">
        <v>181</v>
      </c>
      <c r="C89" s="11">
        <v>1</v>
      </c>
      <c r="D89">
        <v>1</v>
      </c>
      <c r="E89">
        <v>11</v>
      </c>
      <c r="F89">
        <v>1</v>
      </c>
      <c r="G89" t="s">
        <v>5</v>
      </c>
      <c r="H89">
        <v>0</v>
      </c>
      <c r="I89" s="11">
        <v>106050384</v>
      </c>
      <c r="J89" s="11">
        <v>106050384</v>
      </c>
      <c r="K89">
        <v>0</v>
      </c>
      <c r="L89">
        <v>0</v>
      </c>
      <c r="M89" t="s">
        <v>44</v>
      </c>
      <c r="N89" s="16" t="s">
        <v>45</v>
      </c>
      <c r="O89" t="s">
        <v>179</v>
      </c>
      <c r="P89">
        <v>3015019965</v>
      </c>
      <c r="Q89" t="s">
        <v>177</v>
      </c>
      <c r="R89">
        <v>0</v>
      </c>
      <c r="S89">
        <v>0</v>
      </c>
      <c r="T89">
        <v>0</v>
      </c>
      <c r="U89">
        <v>0</v>
      </c>
      <c r="V89" t="s">
        <v>10</v>
      </c>
    </row>
    <row r="90" spans="1:22" x14ac:dyDescent="0.3">
      <c r="A90" s="2">
        <v>80111600</v>
      </c>
      <c r="B90" s="10" t="s">
        <v>182</v>
      </c>
      <c r="C90" s="11">
        <v>1</v>
      </c>
      <c r="D90">
        <v>1</v>
      </c>
      <c r="E90">
        <v>11</v>
      </c>
      <c r="F90">
        <v>1</v>
      </c>
      <c r="G90" t="s">
        <v>5</v>
      </c>
      <c r="H90">
        <v>0</v>
      </c>
      <c r="I90" s="11">
        <v>106050384</v>
      </c>
      <c r="J90" s="11">
        <v>106050384</v>
      </c>
      <c r="K90">
        <v>0</v>
      </c>
      <c r="L90">
        <v>0</v>
      </c>
      <c r="M90" t="s">
        <v>44</v>
      </c>
      <c r="N90" s="16" t="s">
        <v>45</v>
      </c>
      <c r="O90" t="s">
        <v>179</v>
      </c>
      <c r="P90">
        <v>3015019965</v>
      </c>
      <c r="Q90" t="s">
        <v>177</v>
      </c>
      <c r="R90">
        <v>0</v>
      </c>
      <c r="S90">
        <v>0</v>
      </c>
      <c r="T90">
        <v>0</v>
      </c>
      <c r="U90">
        <v>0</v>
      </c>
      <c r="V90" t="s">
        <v>10</v>
      </c>
    </row>
    <row r="91" spans="1:22" x14ac:dyDescent="0.3">
      <c r="A91" s="2">
        <v>80111600</v>
      </c>
      <c r="B91" s="10" t="s">
        <v>183</v>
      </c>
      <c r="C91" s="11">
        <v>1</v>
      </c>
      <c r="D91">
        <v>1</v>
      </c>
      <c r="E91">
        <v>12</v>
      </c>
      <c r="F91">
        <v>1</v>
      </c>
      <c r="G91" t="s">
        <v>5</v>
      </c>
      <c r="H91">
        <v>0</v>
      </c>
      <c r="I91" s="11">
        <v>35350128</v>
      </c>
      <c r="J91" s="11">
        <v>35350128</v>
      </c>
      <c r="K91">
        <v>0</v>
      </c>
      <c r="L91">
        <v>0</v>
      </c>
      <c r="M91" t="s">
        <v>44</v>
      </c>
      <c r="N91" s="16" t="s">
        <v>45</v>
      </c>
      <c r="O91" t="s">
        <v>179</v>
      </c>
      <c r="P91">
        <v>3015019965</v>
      </c>
      <c r="Q91" t="s">
        <v>177</v>
      </c>
      <c r="R91">
        <v>0</v>
      </c>
      <c r="S91">
        <v>0</v>
      </c>
      <c r="T91">
        <v>0</v>
      </c>
      <c r="U91">
        <v>0</v>
      </c>
      <c r="V91" t="s">
        <v>10</v>
      </c>
    </row>
    <row r="92" spans="1:22" x14ac:dyDescent="0.3">
      <c r="A92" s="2">
        <v>80111600</v>
      </c>
      <c r="B92" s="10" t="s">
        <v>184</v>
      </c>
      <c r="C92" s="11">
        <v>1</v>
      </c>
      <c r="D92">
        <v>1</v>
      </c>
      <c r="E92">
        <v>12</v>
      </c>
      <c r="F92">
        <v>1</v>
      </c>
      <c r="G92" t="s">
        <v>5</v>
      </c>
      <c r="H92">
        <v>0</v>
      </c>
      <c r="I92" s="11">
        <v>70700256</v>
      </c>
      <c r="J92" s="11">
        <v>70700256</v>
      </c>
      <c r="K92">
        <v>0</v>
      </c>
      <c r="L92">
        <v>0</v>
      </c>
      <c r="M92" t="s">
        <v>44</v>
      </c>
      <c r="N92" s="16" t="s">
        <v>45</v>
      </c>
      <c r="O92" t="s">
        <v>179</v>
      </c>
      <c r="P92">
        <v>3015019965</v>
      </c>
      <c r="Q92" t="s">
        <v>177</v>
      </c>
      <c r="R92">
        <v>0</v>
      </c>
      <c r="S92">
        <v>0</v>
      </c>
      <c r="T92">
        <v>0</v>
      </c>
      <c r="U92">
        <v>0</v>
      </c>
      <c r="V92" t="s">
        <v>10</v>
      </c>
    </row>
    <row r="93" spans="1:22" x14ac:dyDescent="0.3">
      <c r="A93" s="2">
        <v>80111600</v>
      </c>
      <c r="B93" s="10" t="s">
        <v>185</v>
      </c>
      <c r="C93" s="11">
        <v>1</v>
      </c>
      <c r="D93">
        <v>1</v>
      </c>
      <c r="E93">
        <v>12</v>
      </c>
      <c r="F93">
        <v>1</v>
      </c>
      <c r="G93" t="s">
        <v>5</v>
      </c>
      <c r="H93">
        <v>0</v>
      </c>
      <c r="I93" s="11">
        <v>54000000</v>
      </c>
      <c r="J93" s="11">
        <v>54000000</v>
      </c>
      <c r="K93">
        <v>0</v>
      </c>
      <c r="L93">
        <v>0</v>
      </c>
      <c r="M93" t="s">
        <v>44</v>
      </c>
      <c r="N93" s="16" t="s">
        <v>45</v>
      </c>
      <c r="O93" t="s">
        <v>179</v>
      </c>
      <c r="P93">
        <v>3015019965</v>
      </c>
      <c r="Q93" t="s">
        <v>177</v>
      </c>
      <c r="R93">
        <v>0</v>
      </c>
      <c r="S93">
        <v>0</v>
      </c>
      <c r="T93">
        <v>0</v>
      </c>
      <c r="U93">
        <v>0</v>
      </c>
      <c r="V93" t="s">
        <v>10</v>
      </c>
    </row>
    <row r="94" spans="1:22" x14ac:dyDescent="0.3">
      <c r="A94" s="2">
        <v>80111600</v>
      </c>
      <c r="B94" s="10" t="s">
        <v>186</v>
      </c>
      <c r="C94" s="11">
        <v>1</v>
      </c>
      <c r="D94">
        <v>1</v>
      </c>
      <c r="E94">
        <v>12</v>
      </c>
      <c r="F94">
        <v>1</v>
      </c>
      <c r="G94" t="s">
        <v>5</v>
      </c>
      <c r="H94">
        <v>0</v>
      </c>
      <c r="I94" s="11">
        <v>111499200</v>
      </c>
      <c r="J94" s="11">
        <v>111499200</v>
      </c>
      <c r="K94">
        <v>0</v>
      </c>
      <c r="L94">
        <v>0</v>
      </c>
      <c r="M94" t="s">
        <v>44</v>
      </c>
      <c r="N94" s="16" t="s">
        <v>45</v>
      </c>
      <c r="O94" t="s">
        <v>187</v>
      </c>
      <c r="P94">
        <v>3016287818</v>
      </c>
      <c r="Q94" t="s">
        <v>188</v>
      </c>
      <c r="R94">
        <v>0</v>
      </c>
      <c r="S94">
        <v>0</v>
      </c>
      <c r="T94">
        <v>0</v>
      </c>
      <c r="U94">
        <v>0</v>
      </c>
      <c r="V94" t="s">
        <v>12</v>
      </c>
    </row>
    <row r="95" spans="1:22" x14ac:dyDescent="0.3">
      <c r="A95" s="2">
        <v>72141119</v>
      </c>
      <c r="B95" s="10" t="s">
        <v>189</v>
      </c>
      <c r="C95" s="11">
        <v>1</v>
      </c>
      <c r="D95">
        <v>3</v>
      </c>
      <c r="E95">
        <v>5</v>
      </c>
      <c r="F95">
        <v>1</v>
      </c>
      <c r="G95" t="s">
        <v>4</v>
      </c>
      <c r="H95">
        <v>0</v>
      </c>
      <c r="I95" s="11">
        <v>1439669236</v>
      </c>
      <c r="J95" s="11">
        <v>1439669236</v>
      </c>
      <c r="K95">
        <v>0</v>
      </c>
      <c r="L95">
        <v>0</v>
      </c>
      <c r="M95" t="s">
        <v>44</v>
      </c>
      <c r="N95" s="16" t="s">
        <v>45</v>
      </c>
      <c r="O95" t="s">
        <v>190</v>
      </c>
      <c r="P95">
        <v>3103250063</v>
      </c>
      <c r="Q95" t="s">
        <v>191</v>
      </c>
      <c r="R95">
        <v>0</v>
      </c>
      <c r="S95">
        <v>0</v>
      </c>
      <c r="T95">
        <v>0</v>
      </c>
      <c r="U95">
        <v>0</v>
      </c>
      <c r="V95" t="s">
        <v>15</v>
      </c>
    </row>
    <row r="96" spans="1:22" x14ac:dyDescent="0.3">
      <c r="A96" s="2">
        <v>72141119</v>
      </c>
      <c r="B96" s="10" t="s">
        <v>192</v>
      </c>
      <c r="C96" s="11">
        <v>1</v>
      </c>
      <c r="D96">
        <v>3</v>
      </c>
      <c r="E96">
        <v>11</v>
      </c>
      <c r="F96">
        <v>1</v>
      </c>
      <c r="G96" t="s">
        <v>4</v>
      </c>
      <c r="H96">
        <v>0</v>
      </c>
      <c r="I96" s="11">
        <v>878703635</v>
      </c>
      <c r="J96" s="11">
        <v>878703635</v>
      </c>
      <c r="K96">
        <v>0</v>
      </c>
      <c r="L96">
        <v>0</v>
      </c>
      <c r="M96" t="s">
        <v>44</v>
      </c>
      <c r="N96" s="16" t="s">
        <v>45</v>
      </c>
      <c r="O96" t="s">
        <v>190</v>
      </c>
      <c r="P96">
        <v>3103250063</v>
      </c>
      <c r="Q96" t="s">
        <v>191</v>
      </c>
      <c r="R96">
        <v>0</v>
      </c>
      <c r="S96">
        <v>0</v>
      </c>
      <c r="T96">
        <v>0</v>
      </c>
      <c r="U96">
        <v>0</v>
      </c>
      <c r="V96" t="s">
        <v>15</v>
      </c>
    </row>
    <row r="97" spans="1:22" x14ac:dyDescent="0.3">
      <c r="A97" s="2">
        <v>72141120</v>
      </c>
      <c r="B97" s="10" t="s">
        <v>193</v>
      </c>
      <c r="C97" s="11">
        <v>1</v>
      </c>
      <c r="D97">
        <v>3</v>
      </c>
      <c r="E97">
        <v>11</v>
      </c>
      <c r="F97">
        <v>1</v>
      </c>
      <c r="G97" t="s">
        <v>4</v>
      </c>
      <c r="H97">
        <v>0</v>
      </c>
      <c r="I97" s="11">
        <v>8884670084</v>
      </c>
      <c r="J97" s="11">
        <v>8884670084</v>
      </c>
      <c r="K97">
        <v>0</v>
      </c>
      <c r="L97">
        <v>0</v>
      </c>
      <c r="M97" t="s">
        <v>44</v>
      </c>
      <c r="N97" s="16" t="s">
        <v>45</v>
      </c>
      <c r="O97" t="s">
        <v>190</v>
      </c>
      <c r="P97">
        <v>3103250063</v>
      </c>
      <c r="Q97" t="s">
        <v>191</v>
      </c>
      <c r="R97">
        <v>0</v>
      </c>
      <c r="S97">
        <v>0</v>
      </c>
      <c r="T97">
        <v>0</v>
      </c>
      <c r="U97">
        <v>0</v>
      </c>
      <c r="V97" t="s">
        <v>15</v>
      </c>
    </row>
    <row r="98" spans="1:22" x14ac:dyDescent="0.3">
      <c r="A98" s="2">
        <v>72141119</v>
      </c>
      <c r="B98" s="10" t="s">
        <v>194</v>
      </c>
      <c r="C98" s="11">
        <v>1</v>
      </c>
      <c r="D98">
        <v>3</v>
      </c>
      <c r="E98">
        <v>12</v>
      </c>
      <c r="F98">
        <v>1</v>
      </c>
      <c r="G98" t="s">
        <v>4</v>
      </c>
      <c r="H98">
        <v>0</v>
      </c>
      <c r="I98" s="11">
        <v>70194110</v>
      </c>
      <c r="J98" s="11">
        <v>70194110</v>
      </c>
      <c r="K98">
        <v>0</v>
      </c>
      <c r="L98">
        <v>0</v>
      </c>
      <c r="M98" t="s">
        <v>44</v>
      </c>
      <c r="N98" s="16" t="s">
        <v>45</v>
      </c>
      <c r="O98" t="s">
        <v>190</v>
      </c>
      <c r="P98">
        <v>3103250063</v>
      </c>
      <c r="Q98" t="s">
        <v>191</v>
      </c>
      <c r="R98">
        <v>0</v>
      </c>
      <c r="S98">
        <v>0</v>
      </c>
      <c r="T98">
        <v>0</v>
      </c>
      <c r="U98">
        <v>0</v>
      </c>
      <c r="V98" t="s">
        <v>15</v>
      </c>
    </row>
    <row r="99" spans="1:22" x14ac:dyDescent="0.3">
      <c r="A99" s="2">
        <v>72141120</v>
      </c>
      <c r="B99" s="10" t="s">
        <v>195</v>
      </c>
      <c r="C99" s="11">
        <v>1</v>
      </c>
      <c r="D99">
        <v>3</v>
      </c>
      <c r="E99">
        <v>12</v>
      </c>
      <c r="F99">
        <v>1</v>
      </c>
      <c r="G99" t="s">
        <v>4</v>
      </c>
      <c r="H99">
        <v>0</v>
      </c>
      <c r="I99" s="11">
        <v>709740443</v>
      </c>
      <c r="J99" s="11">
        <v>709740443</v>
      </c>
      <c r="K99">
        <v>0</v>
      </c>
      <c r="L99">
        <v>0</v>
      </c>
      <c r="M99" t="s">
        <v>44</v>
      </c>
      <c r="N99" s="16" t="s">
        <v>45</v>
      </c>
      <c r="O99" t="s">
        <v>190</v>
      </c>
      <c r="P99">
        <v>3103250063</v>
      </c>
      <c r="Q99" t="s">
        <v>191</v>
      </c>
      <c r="R99">
        <v>0</v>
      </c>
      <c r="S99">
        <v>0</v>
      </c>
      <c r="T99">
        <v>0</v>
      </c>
      <c r="U99">
        <v>0</v>
      </c>
      <c r="V99" t="s">
        <v>15</v>
      </c>
    </row>
    <row r="100" spans="1:22" x14ac:dyDescent="0.3">
      <c r="A100" s="2">
        <v>72141119</v>
      </c>
      <c r="B100" s="10" t="s">
        <v>196</v>
      </c>
      <c r="C100" s="11">
        <v>1</v>
      </c>
      <c r="D100">
        <v>3</v>
      </c>
      <c r="E100">
        <v>8</v>
      </c>
      <c r="F100">
        <v>1</v>
      </c>
      <c r="G100" t="s">
        <v>4</v>
      </c>
      <c r="H100">
        <v>0</v>
      </c>
      <c r="I100" s="11">
        <v>2756674092</v>
      </c>
      <c r="J100" s="11">
        <v>2756674092</v>
      </c>
      <c r="K100">
        <v>0</v>
      </c>
      <c r="L100">
        <v>0</v>
      </c>
      <c r="M100" t="s">
        <v>44</v>
      </c>
      <c r="N100" s="16" t="s">
        <v>45</v>
      </c>
      <c r="O100" t="s">
        <v>190</v>
      </c>
      <c r="P100">
        <v>3103250063</v>
      </c>
      <c r="Q100" t="s">
        <v>191</v>
      </c>
      <c r="R100">
        <v>0</v>
      </c>
      <c r="S100">
        <v>0</v>
      </c>
      <c r="T100">
        <v>0</v>
      </c>
      <c r="U100">
        <v>0</v>
      </c>
      <c r="V100" t="s">
        <v>15</v>
      </c>
    </row>
    <row r="101" spans="1:22" x14ac:dyDescent="0.3">
      <c r="A101" s="2">
        <v>72141119</v>
      </c>
      <c r="B101" s="10" t="s">
        <v>197</v>
      </c>
      <c r="C101" s="11">
        <v>1</v>
      </c>
      <c r="D101">
        <v>3</v>
      </c>
      <c r="E101">
        <v>8</v>
      </c>
      <c r="F101">
        <v>1</v>
      </c>
      <c r="G101" t="s">
        <v>4</v>
      </c>
      <c r="H101">
        <v>0</v>
      </c>
      <c r="I101" s="11">
        <v>2260472755</v>
      </c>
      <c r="J101" s="11">
        <v>2260472755</v>
      </c>
      <c r="K101">
        <v>0</v>
      </c>
      <c r="L101">
        <v>0</v>
      </c>
      <c r="M101" t="s">
        <v>44</v>
      </c>
      <c r="N101" s="16" t="s">
        <v>45</v>
      </c>
      <c r="O101" t="s">
        <v>190</v>
      </c>
      <c r="P101">
        <v>3103250063</v>
      </c>
      <c r="Q101" t="s">
        <v>191</v>
      </c>
      <c r="R101">
        <v>0</v>
      </c>
      <c r="S101">
        <v>0</v>
      </c>
      <c r="T101">
        <v>0</v>
      </c>
      <c r="U101">
        <v>0</v>
      </c>
      <c r="V101" t="s">
        <v>15</v>
      </c>
    </row>
    <row r="102" spans="1:22" x14ac:dyDescent="0.3">
      <c r="A102" s="2">
        <v>72141119</v>
      </c>
      <c r="B102" s="10" t="s">
        <v>198</v>
      </c>
      <c r="C102" s="11">
        <v>6</v>
      </c>
      <c r="D102">
        <v>8</v>
      </c>
      <c r="E102">
        <v>10</v>
      </c>
      <c r="F102">
        <v>1</v>
      </c>
      <c r="G102" t="s">
        <v>4</v>
      </c>
      <c r="H102">
        <v>0</v>
      </c>
      <c r="I102" s="11">
        <v>1178952326</v>
      </c>
      <c r="J102" s="11">
        <v>1178952326</v>
      </c>
      <c r="K102">
        <v>0</v>
      </c>
      <c r="L102">
        <v>0</v>
      </c>
      <c r="M102" t="s">
        <v>44</v>
      </c>
      <c r="N102" s="16" t="s">
        <v>45</v>
      </c>
      <c r="O102" t="s">
        <v>190</v>
      </c>
      <c r="P102">
        <v>3103250063</v>
      </c>
      <c r="Q102" t="s">
        <v>191</v>
      </c>
      <c r="R102">
        <v>0</v>
      </c>
      <c r="S102">
        <v>0</v>
      </c>
      <c r="T102">
        <v>0</v>
      </c>
      <c r="U102">
        <v>0</v>
      </c>
      <c r="V102" t="s">
        <v>15</v>
      </c>
    </row>
    <row r="103" spans="1:22" x14ac:dyDescent="0.3">
      <c r="A103" s="2">
        <v>72141120</v>
      </c>
      <c r="B103" s="10" t="s">
        <v>199</v>
      </c>
      <c r="C103" s="11">
        <v>5</v>
      </c>
      <c r="D103">
        <v>9</v>
      </c>
      <c r="E103">
        <v>4</v>
      </c>
      <c r="F103">
        <v>1</v>
      </c>
      <c r="G103" t="s">
        <v>4</v>
      </c>
      <c r="H103">
        <v>0</v>
      </c>
      <c r="I103" s="11">
        <v>988155558</v>
      </c>
      <c r="J103" s="11">
        <v>988155558</v>
      </c>
      <c r="K103">
        <v>0</v>
      </c>
      <c r="L103">
        <v>0</v>
      </c>
      <c r="M103" t="s">
        <v>44</v>
      </c>
      <c r="N103" s="16" t="s">
        <v>45</v>
      </c>
      <c r="O103" t="s">
        <v>190</v>
      </c>
      <c r="P103">
        <v>3103250063</v>
      </c>
      <c r="Q103" t="s">
        <v>191</v>
      </c>
      <c r="R103">
        <v>0</v>
      </c>
      <c r="S103">
        <v>0</v>
      </c>
      <c r="T103">
        <v>0</v>
      </c>
      <c r="U103">
        <v>0</v>
      </c>
      <c r="V103" t="s">
        <v>15</v>
      </c>
    </row>
    <row r="104" spans="1:22" x14ac:dyDescent="0.3">
      <c r="A104" s="2">
        <v>72141120</v>
      </c>
      <c r="B104" s="10" t="s">
        <v>200</v>
      </c>
      <c r="C104" s="11">
        <v>6</v>
      </c>
      <c r="D104">
        <v>8</v>
      </c>
      <c r="E104">
        <v>10</v>
      </c>
      <c r="F104">
        <v>1</v>
      </c>
      <c r="G104" t="s">
        <v>4</v>
      </c>
      <c r="H104">
        <v>0</v>
      </c>
      <c r="I104" s="11">
        <v>1153601933</v>
      </c>
      <c r="J104" s="11">
        <v>1153601933</v>
      </c>
      <c r="K104">
        <v>0</v>
      </c>
      <c r="L104">
        <v>0</v>
      </c>
      <c r="M104" t="s">
        <v>44</v>
      </c>
      <c r="N104" s="16" t="s">
        <v>45</v>
      </c>
      <c r="O104" t="s">
        <v>190</v>
      </c>
      <c r="P104">
        <v>3103250063</v>
      </c>
      <c r="Q104" t="s">
        <v>191</v>
      </c>
      <c r="R104">
        <v>0</v>
      </c>
      <c r="S104">
        <v>0</v>
      </c>
      <c r="T104">
        <v>0</v>
      </c>
      <c r="U104">
        <v>0</v>
      </c>
      <c r="V104" t="s">
        <v>15</v>
      </c>
    </row>
    <row r="105" spans="1:22" x14ac:dyDescent="0.3">
      <c r="A105" s="2">
        <v>72141120</v>
      </c>
      <c r="B105" s="10" t="s">
        <v>201</v>
      </c>
      <c r="C105" s="11">
        <v>7</v>
      </c>
      <c r="D105">
        <v>9</v>
      </c>
      <c r="E105">
        <v>8</v>
      </c>
      <c r="F105">
        <v>1</v>
      </c>
      <c r="G105" t="s">
        <v>4</v>
      </c>
      <c r="H105">
        <v>0</v>
      </c>
      <c r="I105" s="11">
        <v>660806568</v>
      </c>
      <c r="J105" s="11">
        <v>660806568</v>
      </c>
      <c r="K105">
        <v>0</v>
      </c>
      <c r="L105">
        <v>0</v>
      </c>
      <c r="M105" t="s">
        <v>44</v>
      </c>
      <c r="N105" s="16" t="s">
        <v>45</v>
      </c>
      <c r="O105" t="s">
        <v>190</v>
      </c>
      <c r="P105">
        <v>3103250063</v>
      </c>
      <c r="Q105" t="s">
        <v>191</v>
      </c>
      <c r="R105">
        <v>0</v>
      </c>
      <c r="S105">
        <v>0</v>
      </c>
      <c r="T105">
        <v>0</v>
      </c>
      <c r="U105">
        <v>0</v>
      </c>
      <c r="V105" t="s">
        <v>15</v>
      </c>
    </row>
    <row r="106" spans="1:22" x14ac:dyDescent="0.3">
      <c r="A106" s="2">
        <v>41120000</v>
      </c>
      <c r="B106" s="10" t="s">
        <v>202</v>
      </c>
      <c r="C106" s="11">
        <v>6</v>
      </c>
      <c r="D106">
        <v>8</v>
      </c>
      <c r="E106">
        <v>4</v>
      </c>
      <c r="F106">
        <v>1</v>
      </c>
      <c r="G106" t="s">
        <v>4</v>
      </c>
      <c r="H106">
        <v>0</v>
      </c>
      <c r="I106" s="11">
        <v>1099700048</v>
      </c>
      <c r="J106" s="11">
        <v>1099700048</v>
      </c>
      <c r="K106">
        <v>0</v>
      </c>
      <c r="L106">
        <v>0</v>
      </c>
      <c r="M106" t="s">
        <v>44</v>
      </c>
      <c r="N106" s="16" t="s">
        <v>45</v>
      </c>
      <c r="O106" t="s">
        <v>190</v>
      </c>
      <c r="P106">
        <v>3103250063</v>
      </c>
      <c r="Q106" t="s">
        <v>191</v>
      </c>
      <c r="R106">
        <v>0</v>
      </c>
      <c r="S106">
        <v>0</v>
      </c>
      <c r="T106">
        <v>0</v>
      </c>
      <c r="U106">
        <v>0</v>
      </c>
      <c r="V106" t="s">
        <v>15</v>
      </c>
    </row>
    <row r="107" spans="1:22" x14ac:dyDescent="0.3">
      <c r="A107" s="2">
        <v>80111600</v>
      </c>
      <c r="B107" s="10" t="s">
        <v>203</v>
      </c>
      <c r="C107" s="11">
        <v>1</v>
      </c>
      <c r="D107">
        <v>2</v>
      </c>
      <c r="E107">
        <v>10</v>
      </c>
      <c r="F107">
        <v>1</v>
      </c>
      <c r="G107" t="s">
        <v>5</v>
      </c>
      <c r="H107">
        <v>0</v>
      </c>
      <c r="I107" s="11">
        <v>86377500</v>
      </c>
      <c r="J107" s="11">
        <v>86377500</v>
      </c>
      <c r="K107">
        <v>0</v>
      </c>
      <c r="L107">
        <v>0</v>
      </c>
      <c r="M107" t="s">
        <v>44</v>
      </c>
      <c r="N107" s="16" t="s">
        <v>45</v>
      </c>
      <c r="O107" t="s">
        <v>190</v>
      </c>
      <c r="P107">
        <v>3103250063</v>
      </c>
      <c r="Q107" t="s">
        <v>191</v>
      </c>
      <c r="R107">
        <v>0</v>
      </c>
      <c r="S107">
        <v>0</v>
      </c>
      <c r="T107">
        <v>0</v>
      </c>
      <c r="U107">
        <v>0</v>
      </c>
      <c r="V107" t="s">
        <v>15</v>
      </c>
    </row>
    <row r="108" spans="1:22" x14ac:dyDescent="0.3">
      <c r="A108" s="2">
        <v>81101701</v>
      </c>
      <c r="B108" s="10" t="s">
        <v>204</v>
      </c>
      <c r="C108" s="11">
        <v>1</v>
      </c>
      <c r="D108">
        <v>2</v>
      </c>
      <c r="E108">
        <v>11</v>
      </c>
      <c r="F108">
        <v>1</v>
      </c>
      <c r="G108" t="s">
        <v>5</v>
      </c>
      <c r="H108">
        <v>0</v>
      </c>
      <c r="I108" s="11">
        <v>86377500</v>
      </c>
      <c r="J108" s="11">
        <v>86377500</v>
      </c>
      <c r="K108">
        <v>0</v>
      </c>
      <c r="L108">
        <v>0</v>
      </c>
      <c r="M108" t="s">
        <v>44</v>
      </c>
      <c r="N108" s="16" t="s">
        <v>45</v>
      </c>
      <c r="O108" t="s">
        <v>190</v>
      </c>
      <c r="P108">
        <v>3103250063</v>
      </c>
      <c r="Q108" t="s">
        <v>191</v>
      </c>
      <c r="R108">
        <v>0</v>
      </c>
      <c r="S108">
        <v>0</v>
      </c>
      <c r="T108">
        <v>0</v>
      </c>
      <c r="U108">
        <v>0</v>
      </c>
      <c r="V108" t="s">
        <v>15</v>
      </c>
    </row>
    <row r="109" spans="1:22" x14ac:dyDescent="0.3">
      <c r="A109" s="2">
        <v>83101506</v>
      </c>
      <c r="B109" s="10" t="s">
        <v>205</v>
      </c>
      <c r="C109" s="11">
        <v>1</v>
      </c>
      <c r="D109">
        <v>2</v>
      </c>
      <c r="E109">
        <v>11</v>
      </c>
      <c r="F109">
        <v>1</v>
      </c>
      <c r="G109" t="s">
        <v>5</v>
      </c>
      <c r="H109">
        <v>0</v>
      </c>
      <c r="I109" s="11">
        <v>86377500</v>
      </c>
      <c r="J109" s="11">
        <v>86377500</v>
      </c>
      <c r="K109">
        <v>0</v>
      </c>
      <c r="L109">
        <v>0</v>
      </c>
      <c r="M109" t="s">
        <v>44</v>
      </c>
      <c r="N109" s="16" t="s">
        <v>45</v>
      </c>
      <c r="O109" t="s">
        <v>190</v>
      </c>
      <c r="P109">
        <v>3103250063</v>
      </c>
      <c r="Q109" t="s">
        <v>191</v>
      </c>
      <c r="R109">
        <v>0</v>
      </c>
      <c r="S109">
        <v>0</v>
      </c>
      <c r="T109">
        <v>0</v>
      </c>
      <c r="U109">
        <v>0</v>
      </c>
      <c r="V109" t="s">
        <v>15</v>
      </c>
    </row>
    <row r="110" spans="1:22" x14ac:dyDescent="0.3">
      <c r="A110" s="2">
        <v>81101505</v>
      </c>
      <c r="B110" s="10" t="s">
        <v>206</v>
      </c>
      <c r="C110" s="11">
        <v>1</v>
      </c>
      <c r="D110">
        <v>2</v>
      </c>
      <c r="E110">
        <v>11</v>
      </c>
      <c r="F110">
        <v>1</v>
      </c>
      <c r="G110" t="s">
        <v>5</v>
      </c>
      <c r="H110">
        <v>0</v>
      </c>
      <c r="I110" s="11">
        <v>86377500</v>
      </c>
      <c r="J110" s="11">
        <v>86377500</v>
      </c>
      <c r="K110">
        <v>0</v>
      </c>
      <c r="L110">
        <v>0</v>
      </c>
      <c r="M110" t="s">
        <v>44</v>
      </c>
      <c r="N110" s="16" t="s">
        <v>45</v>
      </c>
      <c r="O110" t="s">
        <v>190</v>
      </c>
      <c r="P110">
        <v>3103250063</v>
      </c>
      <c r="Q110" t="s">
        <v>191</v>
      </c>
      <c r="R110">
        <v>0</v>
      </c>
      <c r="S110">
        <v>0</v>
      </c>
      <c r="T110">
        <v>0</v>
      </c>
      <c r="U110">
        <v>0</v>
      </c>
      <c r="V110" t="s">
        <v>15</v>
      </c>
    </row>
    <row r="111" spans="1:22" x14ac:dyDescent="0.3">
      <c r="A111" s="2">
        <v>81101500</v>
      </c>
      <c r="B111" s="10" t="s">
        <v>207</v>
      </c>
      <c r="C111" s="11">
        <v>1</v>
      </c>
      <c r="D111">
        <v>2</v>
      </c>
      <c r="E111">
        <v>11</v>
      </c>
      <c r="F111">
        <v>1</v>
      </c>
      <c r="G111" t="s">
        <v>4</v>
      </c>
      <c r="H111">
        <v>0</v>
      </c>
      <c r="I111" s="11">
        <v>243100000</v>
      </c>
      <c r="J111" s="11">
        <v>243100000</v>
      </c>
      <c r="K111">
        <v>0</v>
      </c>
      <c r="L111">
        <v>0</v>
      </c>
      <c r="M111" t="s">
        <v>44</v>
      </c>
      <c r="N111" s="16" t="s">
        <v>45</v>
      </c>
      <c r="O111" t="s">
        <v>190</v>
      </c>
      <c r="P111">
        <v>3103250063</v>
      </c>
      <c r="Q111" t="s">
        <v>191</v>
      </c>
      <c r="R111">
        <v>0</v>
      </c>
      <c r="S111">
        <v>0</v>
      </c>
      <c r="T111">
        <v>0</v>
      </c>
      <c r="U111">
        <v>0</v>
      </c>
      <c r="V111" t="s">
        <v>15</v>
      </c>
    </row>
    <row r="112" spans="1:22" x14ac:dyDescent="0.3">
      <c r="A112" s="2">
        <v>81101514</v>
      </c>
      <c r="B112" s="10" t="s">
        <v>208</v>
      </c>
      <c r="C112" s="11">
        <v>1</v>
      </c>
      <c r="D112">
        <v>2</v>
      </c>
      <c r="E112">
        <v>11</v>
      </c>
      <c r="F112">
        <v>1</v>
      </c>
      <c r="G112" t="s">
        <v>4</v>
      </c>
      <c r="H112">
        <v>0</v>
      </c>
      <c r="I112" s="11">
        <v>345117850</v>
      </c>
      <c r="J112" s="11">
        <v>345117850</v>
      </c>
      <c r="K112">
        <v>0</v>
      </c>
      <c r="L112">
        <v>0</v>
      </c>
      <c r="M112" t="s">
        <v>44</v>
      </c>
      <c r="N112" s="16" t="s">
        <v>45</v>
      </c>
      <c r="O112" t="s">
        <v>190</v>
      </c>
      <c r="P112">
        <v>3103250063</v>
      </c>
      <c r="Q112" t="s">
        <v>191</v>
      </c>
      <c r="R112">
        <v>0</v>
      </c>
      <c r="S112">
        <v>0</v>
      </c>
      <c r="T112">
        <v>0</v>
      </c>
      <c r="U112">
        <v>0</v>
      </c>
      <c r="V112" t="s">
        <v>15</v>
      </c>
    </row>
    <row r="113" spans="1:22" x14ac:dyDescent="0.3">
      <c r="A113" s="2">
        <v>73152103</v>
      </c>
      <c r="B113" s="10" t="s">
        <v>209</v>
      </c>
      <c r="C113" s="11">
        <v>1</v>
      </c>
      <c r="D113">
        <v>2</v>
      </c>
      <c r="E113">
        <v>11</v>
      </c>
      <c r="F113">
        <v>1</v>
      </c>
      <c r="G113" t="s">
        <v>4</v>
      </c>
      <c r="H113">
        <v>0</v>
      </c>
      <c r="I113" s="11">
        <v>1769220</v>
      </c>
      <c r="J113" s="11">
        <v>1769220</v>
      </c>
      <c r="K113">
        <v>0</v>
      </c>
      <c r="L113">
        <v>0</v>
      </c>
      <c r="M113" t="s">
        <v>44</v>
      </c>
      <c r="N113" s="16" t="s">
        <v>45</v>
      </c>
      <c r="O113" t="s">
        <v>190</v>
      </c>
      <c r="P113">
        <v>3103250063</v>
      </c>
      <c r="Q113" t="s">
        <v>191</v>
      </c>
      <c r="R113">
        <v>0</v>
      </c>
      <c r="S113">
        <v>0</v>
      </c>
      <c r="T113">
        <v>0</v>
      </c>
      <c r="U113">
        <v>0</v>
      </c>
      <c r="V113" t="s">
        <v>15</v>
      </c>
    </row>
    <row r="114" spans="1:22" x14ac:dyDescent="0.3">
      <c r="A114" s="2">
        <v>84111603</v>
      </c>
      <c r="B114" s="10" t="s">
        <v>210</v>
      </c>
      <c r="C114" s="11">
        <v>5</v>
      </c>
      <c r="D114">
        <v>6</v>
      </c>
      <c r="E114">
        <v>1</v>
      </c>
      <c r="F114">
        <v>1</v>
      </c>
      <c r="G114" t="s">
        <v>4</v>
      </c>
      <c r="H114">
        <v>0</v>
      </c>
      <c r="I114" s="11">
        <v>9917784</v>
      </c>
      <c r="J114" s="11">
        <v>9917784</v>
      </c>
      <c r="K114">
        <v>0</v>
      </c>
      <c r="L114">
        <v>0</v>
      </c>
      <c r="M114" t="s">
        <v>44</v>
      </c>
      <c r="N114" s="16" t="s">
        <v>45</v>
      </c>
      <c r="O114" t="s">
        <v>190</v>
      </c>
      <c r="P114">
        <v>3103250063</v>
      </c>
      <c r="Q114" t="s">
        <v>191</v>
      </c>
      <c r="R114">
        <v>0</v>
      </c>
      <c r="S114">
        <v>0</v>
      </c>
      <c r="T114">
        <v>0</v>
      </c>
      <c r="U114">
        <v>0</v>
      </c>
      <c r="V114" t="s">
        <v>15</v>
      </c>
    </row>
    <row r="115" spans="1:22" x14ac:dyDescent="0.3">
      <c r="A115" s="2">
        <v>81141504</v>
      </c>
      <c r="B115" s="10" t="s">
        <v>211</v>
      </c>
      <c r="C115" s="11">
        <v>2</v>
      </c>
      <c r="D115">
        <v>5</v>
      </c>
      <c r="E115">
        <v>3</v>
      </c>
      <c r="F115">
        <v>1</v>
      </c>
      <c r="G115" t="s">
        <v>4</v>
      </c>
      <c r="H115">
        <v>0</v>
      </c>
      <c r="I115" s="11">
        <v>115763200</v>
      </c>
      <c r="J115" s="11">
        <v>115763200</v>
      </c>
      <c r="K115">
        <v>0</v>
      </c>
      <c r="L115">
        <v>0</v>
      </c>
      <c r="M115" t="s">
        <v>44</v>
      </c>
      <c r="N115" s="16" t="s">
        <v>45</v>
      </c>
      <c r="O115" t="s">
        <v>190</v>
      </c>
      <c r="P115">
        <v>3103250063</v>
      </c>
      <c r="Q115" t="s">
        <v>191</v>
      </c>
      <c r="R115">
        <v>0</v>
      </c>
      <c r="S115">
        <v>0</v>
      </c>
      <c r="T115">
        <v>0</v>
      </c>
      <c r="U115">
        <v>0</v>
      </c>
      <c r="V115" t="s">
        <v>15</v>
      </c>
    </row>
    <row r="116" spans="1:22" x14ac:dyDescent="0.3">
      <c r="A116" s="2">
        <v>72141119</v>
      </c>
      <c r="B116" s="10" t="s">
        <v>212</v>
      </c>
      <c r="C116" s="11">
        <v>6</v>
      </c>
      <c r="D116">
        <v>8</v>
      </c>
      <c r="E116">
        <v>8</v>
      </c>
      <c r="F116">
        <v>1</v>
      </c>
      <c r="G116" t="s">
        <v>4</v>
      </c>
      <c r="H116">
        <v>0</v>
      </c>
      <c r="I116" s="11">
        <v>873932682</v>
      </c>
      <c r="J116" s="11">
        <v>873932682</v>
      </c>
      <c r="K116">
        <v>0</v>
      </c>
      <c r="L116">
        <v>0</v>
      </c>
      <c r="M116" t="s">
        <v>44</v>
      </c>
      <c r="N116" s="16" t="s">
        <v>45</v>
      </c>
      <c r="O116" t="s">
        <v>190</v>
      </c>
      <c r="P116">
        <v>3103250063</v>
      </c>
      <c r="Q116" t="s">
        <v>191</v>
      </c>
      <c r="R116">
        <v>0</v>
      </c>
      <c r="S116">
        <v>0</v>
      </c>
      <c r="T116">
        <v>0</v>
      </c>
      <c r="U116">
        <v>0</v>
      </c>
      <c r="V116" t="s">
        <v>15</v>
      </c>
    </row>
    <row r="117" spans="1:22" x14ac:dyDescent="0.3">
      <c r="A117" s="2">
        <v>81101706</v>
      </c>
      <c r="B117" s="10" t="s">
        <v>213</v>
      </c>
      <c r="C117" s="11">
        <v>2</v>
      </c>
      <c r="D117">
        <v>5</v>
      </c>
      <c r="E117">
        <v>3</v>
      </c>
      <c r="F117">
        <v>1</v>
      </c>
      <c r="G117" t="s">
        <v>4</v>
      </c>
      <c r="H117">
        <v>0</v>
      </c>
      <c r="I117" s="11">
        <v>53788000</v>
      </c>
      <c r="J117" s="11">
        <v>53788000</v>
      </c>
      <c r="K117">
        <v>0</v>
      </c>
      <c r="L117">
        <v>0</v>
      </c>
      <c r="M117" t="s">
        <v>44</v>
      </c>
      <c r="N117" s="16" t="s">
        <v>45</v>
      </c>
      <c r="O117" t="s">
        <v>190</v>
      </c>
      <c r="P117">
        <v>3103250063</v>
      </c>
      <c r="Q117" t="s">
        <v>191</v>
      </c>
      <c r="R117">
        <v>0</v>
      </c>
      <c r="S117">
        <v>0</v>
      </c>
      <c r="T117">
        <v>0</v>
      </c>
      <c r="U117">
        <v>0</v>
      </c>
      <c r="V117" t="s">
        <v>15</v>
      </c>
    </row>
    <row r="118" spans="1:22" x14ac:dyDescent="0.3">
      <c r="A118" s="2" t="s">
        <v>214</v>
      </c>
      <c r="B118" s="10" t="s">
        <v>215</v>
      </c>
      <c r="C118" s="11">
        <v>11</v>
      </c>
      <c r="D118">
        <v>1</v>
      </c>
      <c r="E118">
        <v>11</v>
      </c>
      <c r="F118">
        <v>1</v>
      </c>
      <c r="G118" t="s">
        <v>4</v>
      </c>
      <c r="H118">
        <v>0</v>
      </c>
      <c r="I118" s="11">
        <v>494226600</v>
      </c>
      <c r="J118" s="11">
        <v>494226600</v>
      </c>
      <c r="K118">
        <v>0</v>
      </c>
      <c r="L118">
        <v>0</v>
      </c>
      <c r="M118" t="s">
        <v>44</v>
      </c>
      <c r="N118" s="16" t="s">
        <v>45</v>
      </c>
      <c r="O118" t="s">
        <v>190</v>
      </c>
      <c r="P118">
        <v>3103250063</v>
      </c>
      <c r="Q118" t="s">
        <v>191</v>
      </c>
      <c r="R118">
        <v>0</v>
      </c>
      <c r="S118">
        <v>0</v>
      </c>
      <c r="T118">
        <v>0</v>
      </c>
      <c r="U118">
        <v>0</v>
      </c>
      <c r="V118" t="s">
        <v>15</v>
      </c>
    </row>
    <row r="119" spans="1:22" x14ac:dyDescent="0.3">
      <c r="A119" s="2">
        <v>76122304</v>
      </c>
      <c r="B119" s="10" t="s">
        <v>216</v>
      </c>
      <c r="C119" s="11">
        <v>1</v>
      </c>
      <c r="D119">
        <v>3</v>
      </c>
      <c r="E119">
        <v>9</v>
      </c>
      <c r="F119">
        <v>1</v>
      </c>
      <c r="G119" t="s">
        <v>4</v>
      </c>
      <c r="H119">
        <v>0</v>
      </c>
      <c r="I119" s="11">
        <v>640500</v>
      </c>
      <c r="J119" s="11">
        <v>640500</v>
      </c>
      <c r="K119">
        <v>0</v>
      </c>
      <c r="L119">
        <v>0</v>
      </c>
      <c r="M119" t="s">
        <v>44</v>
      </c>
      <c r="N119" s="16" t="s">
        <v>45</v>
      </c>
      <c r="O119" t="s">
        <v>190</v>
      </c>
      <c r="P119">
        <v>3103250063</v>
      </c>
      <c r="Q119" t="s">
        <v>191</v>
      </c>
      <c r="R119">
        <v>0</v>
      </c>
      <c r="S119">
        <v>0</v>
      </c>
      <c r="T119">
        <v>0</v>
      </c>
      <c r="U119">
        <v>0</v>
      </c>
      <c r="V119" t="s">
        <v>15</v>
      </c>
    </row>
    <row r="120" spans="1:22" x14ac:dyDescent="0.3">
      <c r="A120" s="2">
        <v>22101614</v>
      </c>
      <c r="B120" s="10" t="s">
        <v>217</v>
      </c>
      <c r="C120" s="11">
        <v>1</v>
      </c>
      <c r="D120">
        <v>3</v>
      </c>
      <c r="E120">
        <v>9</v>
      </c>
      <c r="F120">
        <v>1</v>
      </c>
      <c r="G120" t="s">
        <v>4</v>
      </c>
      <c r="H120">
        <v>0</v>
      </c>
      <c r="I120" s="11">
        <v>1468042347</v>
      </c>
      <c r="J120" s="11">
        <v>1468042347</v>
      </c>
      <c r="K120">
        <v>0</v>
      </c>
      <c r="L120">
        <v>0</v>
      </c>
      <c r="M120" t="s">
        <v>44</v>
      </c>
      <c r="N120" s="16" t="s">
        <v>45</v>
      </c>
      <c r="O120" t="s">
        <v>190</v>
      </c>
      <c r="P120">
        <v>3103250063</v>
      </c>
      <c r="Q120" t="s">
        <v>191</v>
      </c>
      <c r="R120">
        <v>0</v>
      </c>
      <c r="S120">
        <v>0</v>
      </c>
      <c r="T120">
        <v>0</v>
      </c>
      <c r="U120">
        <v>0</v>
      </c>
      <c r="V120" t="s">
        <v>15</v>
      </c>
    </row>
    <row r="121" spans="1:22" x14ac:dyDescent="0.3">
      <c r="A121" s="2" t="s">
        <v>218</v>
      </c>
      <c r="B121" s="10" t="s">
        <v>219</v>
      </c>
      <c r="C121" s="11">
        <v>1</v>
      </c>
      <c r="D121">
        <v>3</v>
      </c>
      <c r="E121">
        <v>10</v>
      </c>
      <c r="F121">
        <v>1</v>
      </c>
      <c r="G121" t="s">
        <v>4</v>
      </c>
      <c r="H121">
        <v>0</v>
      </c>
      <c r="I121" s="11">
        <v>1880821936</v>
      </c>
      <c r="J121" s="11">
        <v>1880821936</v>
      </c>
      <c r="K121">
        <v>0</v>
      </c>
      <c r="L121">
        <v>0</v>
      </c>
      <c r="M121" t="s">
        <v>44</v>
      </c>
      <c r="N121" s="16" t="s">
        <v>45</v>
      </c>
      <c r="O121" t="s">
        <v>190</v>
      </c>
      <c r="P121">
        <v>3103250063</v>
      </c>
      <c r="Q121" t="s">
        <v>220</v>
      </c>
      <c r="R121">
        <v>0</v>
      </c>
      <c r="S121">
        <v>0</v>
      </c>
      <c r="T121">
        <v>0</v>
      </c>
      <c r="U121">
        <v>0</v>
      </c>
      <c r="V121" t="s">
        <v>15</v>
      </c>
    </row>
    <row r="122" spans="1:22" x14ac:dyDescent="0.3">
      <c r="A122" s="2">
        <v>72154501</v>
      </c>
      <c r="B122" s="10" t="s">
        <v>221</v>
      </c>
      <c r="C122" s="11">
        <v>12</v>
      </c>
      <c r="D122">
        <v>2</v>
      </c>
      <c r="E122">
        <v>11</v>
      </c>
      <c r="F122">
        <v>1</v>
      </c>
      <c r="G122" t="s">
        <v>4</v>
      </c>
      <c r="H122">
        <v>0</v>
      </c>
      <c r="I122" s="11">
        <v>750000000</v>
      </c>
      <c r="J122" s="11">
        <v>750000000</v>
      </c>
      <c r="K122">
        <v>0</v>
      </c>
      <c r="L122">
        <v>0</v>
      </c>
      <c r="M122" t="s">
        <v>44</v>
      </c>
      <c r="N122" s="16" t="s">
        <v>45</v>
      </c>
      <c r="O122" t="s">
        <v>222</v>
      </c>
      <c r="P122">
        <v>3013713737</v>
      </c>
      <c r="Q122" t="s">
        <v>220</v>
      </c>
      <c r="R122">
        <v>0</v>
      </c>
      <c r="S122">
        <v>0</v>
      </c>
      <c r="T122">
        <v>0</v>
      </c>
      <c r="U122">
        <v>0</v>
      </c>
      <c r="V122" t="s">
        <v>20</v>
      </c>
    </row>
    <row r="123" spans="1:22" x14ac:dyDescent="0.3">
      <c r="A123" s="2">
        <v>76112000</v>
      </c>
      <c r="B123" s="10" t="s">
        <v>223</v>
      </c>
      <c r="C123" s="11">
        <v>12</v>
      </c>
      <c r="D123">
        <v>2</v>
      </c>
      <c r="E123">
        <v>11</v>
      </c>
      <c r="F123">
        <v>1</v>
      </c>
      <c r="G123" t="s">
        <v>4</v>
      </c>
      <c r="H123">
        <v>0</v>
      </c>
      <c r="I123" s="11">
        <v>25000000</v>
      </c>
      <c r="J123" s="11">
        <v>25000000</v>
      </c>
      <c r="K123">
        <v>0</v>
      </c>
      <c r="L123">
        <v>0</v>
      </c>
      <c r="M123" t="s">
        <v>44</v>
      </c>
      <c r="N123" s="16" t="s">
        <v>45</v>
      </c>
      <c r="O123" t="s">
        <v>222</v>
      </c>
      <c r="P123">
        <v>3013713737</v>
      </c>
      <c r="Q123" t="s">
        <v>220</v>
      </c>
      <c r="R123">
        <v>0</v>
      </c>
      <c r="S123">
        <v>0</v>
      </c>
      <c r="T123">
        <v>0</v>
      </c>
      <c r="U123">
        <v>0</v>
      </c>
      <c r="V123" t="s">
        <v>20</v>
      </c>
    </row>
    <row r="124" spans="1:22" x14ac:dyDescent="0.3">
      <c r="A124" s="2">
        <v>24101503</v>
      </c>
      <c r="B124" s="10" t="s">
        <v>224</v>
      </c>
      <c r="C124" s="11">
        <v>3</v>
      </c>
      <c r="D124">
        <v>6</v>
      </c>
      <c r="E124">
        <v>2</v>
      </c>
      <c r="F124">
        <v>1</v>
      </c>
      <c r="G124" t="s">
        <v>4</v>
      </c>
      <c r="H124">
        <v>0</v>
      </c>
      <c r="I124" s="11">
        <v>106029000</v>
      </c>
      <c r="J124" s="11">
        <v>106029000</v>
      </c>
      <c r="K124">
        <v>0</v>
      </c>
      <c r="L124">
        <v>0</v>
      </c>
      <c r="M124" t="s">
        <v>44</v>
      </c>
      <c r="N124" s="16" t="s">
        <v>45</v>
      </c>
      <c r="O124" t="s">
        <v>222</v>
      </c>
      <c r="P124">
        <v>3013713737</v>
      </c>
      <c r="Q124" t="s">
        <v>225</v>
      </c>
      <c r="R124">
        <v>0</v>
      </c>
      <c r="S124">
        <v>0</v>
      </c>
      <c r="T124">
        <v>0</v>
      </c>
      <c r="U124">
        <v>0</v>
      </c>
      <c r="V124" t="s">
        <v>20</v>
      </c>
    </row>
    <row r="125" spans="1:22" x14ac:dyDescent="0.3">
      <c r="A125" s="2" t="s">
        <v>226</v>
      </c>
      <c r="B125" s="10" t="s">
        <v>227</v>
      </c>
      <c r="C125" s="11">
        <v>1</v>
      </c>
      <c r="D125">
        <v>2</v>
      </c>
      <c r="E125">
        <v>2</v>
      </c>
      <c r="F125">
        <v>1</v>
      </c>
      <c r="G125" t="s">
        <v>4</v>
      </c>
      <c r="H125">
        <v>0</v>
      </c>
      <c r="I125" s="11">
        <v>290794779</v>
      </c>
      <c r="J125" s="11">
        <v>290794779</v>
      </c>
      <c r="K125">
        <v>0</v>
      </c>
      <c r="L125">
        <v>0</v>
      </c>
      <c r="M125" t="s">
        <v>44</v>
      </c>
      <c r="N125" s="16" t="s">
        <v>45</v>
      </c>
      <c r="O125" t="s">
        <v>228</v>
      </c>
      <c r="P125">
        <v>3012235082</v>
      </c>
      <c r="Q125" t="s">
        <v>225</v>
      </c>
      <c r="R125">
        <v>0</v>
      </c>
      <c r="S125">
        <v>0</v>
      </c>
      <c r="T125">
        <v>0</v>
      </c>
      <c r="U125">
        <v>0</v>
      </c>
      <c r="V125" t="s">
        <v>9</v>
      </c>
    </row>
    <row r="126" spans="1:22" x14ac:dyDescent="0.3">
      <c r="A126" s="2" t="s">
        <v>229</v>
      </c>
      <c r="B126" s="10" t="s">
        <v>230</v>
      </c>
      <c r="C126" s="11">
        <v>2</v>
      </c>
      <c r="D126">
        <v>3</v>
      </c>
      <c r="E126">
        <v>10</v>
      </c>
      <c r="F126">
        <v>1</v>
      </c>
      <c r="G126" t="s">
        <v>4</v>
      </c>
      <c r="H126">
        <v>0</v>
      </c>
      <c r="I126" s="11">
        <v>720277413</v>
      </c>
      <c r="J126" s="11">
        <v>720277413</v>
      </c>
      <c r="K126">
        <v>0</v>
      </c>
      <c r="L126">
        <v>0</v>
      </c>
      <c r="M126" t="s">
        <v>44</v>
      </c>
      <c r="N126" s="16" t="s">
        <v>45</v>
      </c>
      <c r="O126" t="s">
        <v>228</v>
      </c>
      <c r="P126">
        <v>3012235082</v>
      </c>
      <c r="Q126" t="s">
        <v>225</v>
      </c>
      <c r="R126">
        <v>0</v>
      </c>
      <c r="S126">
        <v>0</v>
      </c>
      <c r="T126">
        <v>0</v>
      </c>
      <c r="U126">
        <v>0</v>
      </c>
      <c r="V126" t="s">
        <v>9</v>
      </c>
    </row>
    <row r="127" spans="1:22" x14ac:dyDescent="0.3">
      <c r="A127" s="2" t="s">
        <v>231</v>
      </c>
      <c r="B127" s="10" t="s">
        <v>232</v>
      </c>
      <c r="C127" s="11">
        <v>4</v>
      </c>
      <c r="D127">
        <v>5</v>
      </c>
      <c r="E127">
        <v>3</v>
      </c>
      <c r="F127">
        <v>1</v>
      </c>
      <c r="G127" t="s">
        <v>4</v>
      </c>
      <c r="H127">
        <v>0</v>
      </c>
      <c r="I127" s="11">
        <v>85000000</v>
      </c>
      <c r="J127" s="11">
        <v>85000000</v>
      </c>
      <c r="K127">
        <v>0</v>
      </c>
      <c r="L127">
        <v>0</v>
      </c>
      <c r="M127" t="s">
        <v>44</v>
      </c>
      <c r="N127" s="16" t="s">
        <v>45</v>
      </c>
      <c r="O127" t="s">
        <v>228</v>
      </c>
      <c r="P127">
        <v>3012235082</v>
      </c>
      <c r="Q127" t="s">
        <v>225</v>
      </c>
      <c r="R127">
        <v>0</v>
      </c>
      <c r="S127">
        <v>0</v>
      </c>
      <c r="T127">
        <v>0</v>
      </c>
      <c r="U127">
        <v>0</v>
      </c>
      <c r="V127" t="s">
        <v>9</v>
      </c>
    </row>
    <row r="128" spans="1:22" x14ac:dyDescent="0.3">
      <c r="A128" s="2">
        <v>5121516</v>
      </c>
      <c r="B128" s="10" t="s">
        <v>233</v>
      </c>
      <c r="C128" s="11">
        <v>4</v>
      </c>
      <c r="D128">
        <v>5</v>
      </c>
      <c r="E128">
        <v>2</v>
      </c>
      <c r="F128">
        <v>1</v>
      </c>
      <c r="G128" t="s">
        <v>4</v>
      </c>
      <c r="H128">
        <v>0</v>
      </c>
      <c r="I128" s="11">
        <v>32822504.940000001</v>
      </c>
      <c r="J128" s="11">
        <v>32822504.940000001</v>
      </c>
      <c r="K128">
        <v>0</v>
      </c>
      <c r="L128">
        <v>0</v>
      </c>
      <c r="M128" t="s">
        <v>44</v>
      </c>
      <c r="N128" s="16" t="s">
        <v>45</v>
      </c>
      <c r="O128" t="s">
        <v>228</v>
      </c>
      <c r="P128">
        <v>3012235082</v>
      </c>
      <c r="Q128" t="s">
        <v>225</v>
      </c>
      <c r="R128">
        <v>0</v>
      </c>
      <c r="S128">
        <v>0</v>
      </c>
      <c r="T128">
        <v>0</v>
      </c>
      <c r="U128">
        <v>0</v>
      </c>
      <c r="V128" t="s">
        <v>9</v>
      </c>
    </row>
    <row r="129" spans="1:22" x14ac:dyDescent="0.3">
      <c r="A129" s="2" t="s">
        <v>234</v>
      </c>
      <c r="B129" s="10" t="s">
        <v>235</v>
      </c>
      <c r="C129" s="11">
        <v>1</v>
      </c>
      <c r="D129">
        <v>1</v>
      </c>
      <c r="E129">
        <v>11</v>
      </c>
      <c r="F129">
        <v>1</v>
      </c>
      <c r="G129" t="s">
        <v>5</v>
      </c>
      <c r="H129">
        <v>0</v>
      </c>
      <c r="I129" s="11">
        <v>3950449672</v>
      </c>
      <c r="J129" s="11">
        <v>3950449672</v>
      </c>
      <c r="K129">
        <v>0</v>
      </c>
      <c r="L129">
        <v>0</v>
      </c>
      <c r="M129" t="s">
        <v>44</v>
      </c>
      <c r="N129" s="16" t="s">
        <v>45</v>
      </c>
      <c r="O129" t="s">
        <v>228</v>
      </c>
      <c r="P129">
        <v>3012235082</v>
      </c>
      <c r="Q129" t="s">
        <v>225</v>
      </c>
      <c r="R129">
        <v>0</v>
      </c>
      <c r="S129">
        <v>0</v>
      </c>
      <c r="T129">
        <v>0</v>
      </c>
      <c r="U129">
        <v>0</v>
      </c>
      <c r="V129" t="s">
        <v>9</v>
      </c>
    </row>
    <row r="130" spans="1:22" x14ac:dyDescent="0.3">
      <c r="A130" s="2" t="s">
        <v>236</v>
      </c>
      <c r="B130" s="10" t="s">
        <v>237</v>
      </c>
      <c r="C130" s="11">
        <v>1</v>
      </c>
      <c r="D130">
        <v>1</v>
      </c>
      <c r="E130">
        <v>11</v>
      </c>
      <c r="F130">
        <v>1</v>
      </c>
      <c r="G130" t="s">
        <v>5</v>
      </c>
      <c r="H130">
        <v>0</v>
      </c>
      <c r="I130" s="11">
        <v>458061640</v>
      </c>
      <c r="J130" s="11">
        <v>458061640</v>
      </c>
      <c r="K130">
        <v>0</v>
      </c>
      <c r="L130">
        <v>0</v>
      </c>
      <c r="M130" t="s">
        <v>44</v>
      </c>
      <c r="N130" s="16" t="s">
        <v>45</v>
      </c>
      <c r="O130" t="s">
        <v>228</v>
      </c>
      <c r="P130">
        <v>3012235082</v>
      </c>
      <c r="Q130" t="s">
        <v>225</v>
      </c>
      <c r="R130">
        <v>0</v>
      </c>
      <c r="S130">
        <v>0</v>
      </c>
      <c r="T130">
        <v>0</v>
      </c>
      <c r="U130">
        <v>0</v>
      </c>
      <c r="V130" t="s">
        <v>9</v>
      </c>
    </row>
    <row r="131" spans="1:22" x14ac:dyDescent="0.3">
      <c r="A131" s="2">
        <v>81112105</v>
      </c>
      <c r="B131" s="10" t="s">
        <v>238</v>
      </c>
      <c r="C131" s="11">
        <v>1</v>
      </c>
      <c r="D131">
        <v>1</v>
      </c>
      <c r="E131">
        <v>12</v>
      </c>
      <c r="F131">
        <v>1</v>
      </c>
      <c r="G131" t="s">
        <v>5</v>
      </c>
      <c r="H131">
        <v>0</v>
      </c>
      <c r="I131" s="11">
        <v>37368000</v>
      </c>
      <c r="J131" s="11">
        <v>37368000</v>
      </c>
      <c r="K131">
        <v>0</v>
      </c>
      <c r="L131">
        <v>0</v>
      </c>
      <c r="M131" t="s">
        <v>44</v>
      </c>
      <c r="N131" s="16" t="s">
        <v>45</v>
      </c>
      <c r="O131" t="s">
        <v>228</v>
      </c>
      <c r="P131">
        <v>3012235082</v>
      </c>
      <c r="Q131" t="s">
        <v>225</v>
      </c>
      <c r="R131">
        <v>0</v>
      </c>
      <c r="S131">
        <v>0</v>
      </c>
      <c r="T131">
        <v>0</v>
      </c>
      <c r="U131">
        <v>0</v>
      </c>
      <c r="V131" t="s">
        <v>9</v>
      </c>
    </row>
    <row r="132" spans="1:22" x14ac:dyDescent="0.3">
      <c r="A132" s="2">
        <v>39121635</v>
      </c>
      <c r="B132" s="10" t="s">
        <v>239</v>
      </c>
      <c r="C132" s="11">
        <v>1</v>
      </c>
      <c r="D132">
        <v>3</v>
      </c>
      <c r="E132">
        <v>1</v>
      </c>
      <c r="F132">
        <v>1</v>
      </c>
      <c r="G132" t="s">
        <v>5</v>
      </c>
      <c r="H132">
        <v>0</v>
      </c>
      <c r="I132" s="11">
        <v>35000000</v>
      </c>
      <c r="J132" s="11">
        <v>35000000</v>
      </c>
      <c r="K132">
        <v>0</v>
      </c>
      <c r="L132">
        <v>0</v>
      </c>
      <c r="M132" t="s">
        <v>44</v>
      </c>
      <c r="N132" s="16" t="s">
        <v>45</v>
      </c>
      <c r="O132" t="s">
        <v>228</v>
      </c>
      <c r="P132">
        <v>3012235082</v>
      </c>
      <c r="Q132" t="s">
        <v>225</v>
      </c>
      <c r="R132">
        <v>0</v>
      </c>
      <c r="S132">
        <v>0</v>
      </c>
      <c r="T132">
        <v>0</v>
      </c>
      <c r="U132">
        <v>0</v>
      </c>
      <c r="V132" t="s">
        <v>9</v>
      </c>
    </row>
    <row r="133" spans="1:22" x14ac:dyDescent="0.3">
      <c r="A133" s="2" t="s">
        <v>240</v>
      </c>
      <c r="B133" s="10" t="s">
        <v>241</v>
      </c>
      <c r="C133" s="11">
        <v>1</v>
      </c>
      <c r="D133">
        <v>3</v>
      </c>
      <c r="E133">
        <v>4</v>
      </c>
      <c r="F133">
        <v>1</v>
      </c>
      <c r="G133" t="s">
        <v>5</v>
      </c>
      <c r="H133">
        <v>0</v>
      </c>
      <c r="I133" s="11">
        <v>311400000</v>
      </c>
      <c r="J133" s="11">
        <v>311400000</v>
      </c>
      <c r="K133">
        <v>0</v>
      </c>
      <c r="L133">
        <v>0</v>
      </c>
      <c r="M133" t="s">
        <v>44</v>
      </c>
      <c r="N133" s="16" t="s">
        <v>45</v>
      </c>
      <c r="O133" t="s">
        <v>228</v>
      </c>
      <c r="P133">
        <v>3012235082</v>
      </c>
      <c r="Q133" t="s">
        <v>225</v>
      </c>
      <c r="R133">
        <v>0</v>
      </c>
      <c r="S133">
        <v>0</v>
      </c>
      <c r="T133">
        <v>0</v>
      </c>
      <c r="U133">
        <v>0</v>
      </c>
      <c r="V133" t="s">
        <v>9</v>
      </c>
    </row>
    <row r="134" spans="1:22" x14ac:dyDescent="0.3">
      <c r="A134">
        <v>77102001</v>
      </c>
      <c r="B134" t="s">
        <v>242</v>
      </c>
      <c r="C134" s="11">
        <v>4</v>
      </c>
      <c r="D134">
        <v>5</v>
      </c>
      <c r="E134">
        <v>1</v>
      </c>
      <c r="F134">
        <v>1</v>
      </c>
      <c r="G134" t="s">
        <v>5</v>
      </c>
      <c r="H134">
        <v>0</v>
      </c>
      <c r="I134" s="11">
        <v>35000000</v>
      </c>
      <c r="J134" s="11">
        <v>35000000</v>
      </c>
      <c r="K134">
        <v>0</v>
      </c>
      <c r="L134">
        <v>0</v>
      </c>
      <c r="M134" t="s">
        <v>44</v>
      </c>
      <c r="N134" s="16" t="s">
        <v>45</v>
      </c>
      <c r="O134" t="s">
        <v>243</v>
      </c>
      <c r="P134">
        <v>3162715446</v>
      </c>
      <c r="Q134" t="s">
        <v>244</v>
      </c>
      <c r="R134">
        <v>0</v>
      </c>
      <c r="S134">
        <v>0</v>
      </c>
      <c r="T134">
        <v>0</v>
      </c>
      <c r="U134">
        <v>0</v>
      </c>
      <c r="V134" t="s">
        <v>11</v>
      </c>
    </row>
    <row r="135" spans="1:22" x14ac:dyDescent="0.3">
      <c r="A135">
        <v>81101516</v>
      </c>
      <c r="B135" t="s">
        <v>245</v>
      </c>
      <c r="C135" s="11">
        <v>12</v>
      </c>
      <c r="D135">
        <v>1</v>
      </c>
      <c r="E135">
        <v>11</v>
      </c>
      <c r="F135">
        <v>1</v>
      </c>
      <c r="G135" t="s">
        <v>4</v>
      </c>
      <c r="H135">
        <v>0</v>
      </c>
      <c r="I135" s="11">
        <v>464070251</v>
      </c>
      <c r="J135" s="11">
        <v>464070251</v>
      </c>
      <c r="K135">
        <v>0</v>
      </c>
      <c r="L135">
        <v>0</v>
      </c>
      <c r="M135" t="s">
        <v>44</v>
      </c>
      <c r="N135" s="16" t="s">
        <v>45</v>
      </c>
      <c r="O135" t="s">
        <v>243</v>
      </c>
      <c r="P135">
        <v>3162715446</v>
      </c>
      <c r="Q135" t="s">
        <v>244</v>
      </c>
      <c r="R135">
        <v>0</v>
      </c>
      <c r="S135">
        <v>0</v>
      </c>
      <c r="T135">
        <v>0</v>
      </c>
      <c r="U135">
        <v>0</v>
      </c>
      <c r="V135" t="s">
        <v>11</v>
      </c>
    </row>
    <row r="136" spans="1:22" x14ac:dyDescent="0.3">
      <c r="C136" s="1"/>
      <c r="I136" s="1">
        <f>SUM(I5:I135)</f>
        <v>82167171113.071014</v>
      </c>
      <c r="J136" s="1">
        <f>SUM(J5:J135)</f>
        <v>82167171113.071014</v>
      </c>
    </row>
  </sheetData>
  <autoFilter ref="A4:V136" xr:uid="{1E0EAD00-9102-4458-9E90-6378F5BCDC1D}"/>
  <mergeCells count="1">
    <mergeCell ref="A1:U3"/>
  </mergeCells>
  <conditionalFormatting sqref="B1:B1048576">
    <cfRule type="duplicateValues" dxfId="0" priority="1"/>
  </conditionalFormatting>
  <hyperlinks>
    <hyperlink ref="Q50" r:id="rId1" xr:uid="{8268BC1E-9533-48EB-8911-F705236B50B8}"/>
    <hyperlink ref="Q51:Q71" r:id="rId2" display="alfonso.orozco@essmar.gov.co" xr:uid="{50B36F9F-2CB5-4D59-BBC4-1C590A82D9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1AC7-3A7F-4BA8-BDBD-6392FA751680}">
  <dimension ref="A1:D34"/>
  <sheetViews>
    <sheetView workbookViewId="0">
      <selection activeCell="C32" sqref="C32"/>
    </sheetView>
  </sheetViews>
  <sheetFormatPr baseColWidth="10" defaultColWidth="11.44140625" defaultRowHeight="14.4" x14ac:dyDescent="0.3"/>
  <cols>
    <col min="1" max="1" width="18.6640625" bestFit="1" customWidth="1"/>
    <col min="2" max="2" width="27.6640625" bestFit="1" customWidth="1"/>
    <col min="3" max="3" width="23.109375" bestFit="1" customWidth="1"/>
    <col min="4" max="4" width="15.6640625" bestFit="1" customWidth="1"/>
    <col min="5" max="11" width="39.33203125" bestFit="1" customWidth="1"/>
  </cols>
  <sheetData>
    <row r="1" spans="1:4" x14ac:dyDescent="0.3">
      <c r="A1" s="7" t="s">
        <v>0</v>
      </c>
      <c r="B1" s="2">
        <v>1</v>
      </c>
    </row>
    <row r="3" spans="1:4" x14ac:dyDescent="0.3">
      <c r="A3" s="7" t="s">
        <v>1</v>
      </c>
      <c r="B3" s="7" t="s">
        <v>2</v>
      </c>
    </row>
    <row r="4" spans="1:4" x14ac:dyDescent="0.3">
      <c r="A4" s="7" t="s">
        <v>3</v>
      </c>
      <c r="B4" t="s">
        <v>4</v>
      </c>
      <c r="C4" t="s">
        <v>5</v>
      </c>
      <c r="D4" t="s">
        <v>6</v>
      </c>
    </row>
    <row r="5" spans="1:4" x14ac:dyDescent="0.3">
      <c r="A5" s="2" t="s">
        <v>7</v>
      </c>
      <c r="B5" s="8">
        <v>6544969205.8004208</v>
      </c>
      <c r="C5" s="8">
        <v>718833050.60000002</v>
      </c>
      <c r="D5" s="8">
        <v>7263802256.4004211</v>
      </c>
    </row>
    <row r="6" spans="1:4" x14ac:dyDescent="0.3">
      <c r="A6" s="2" t="s">
        <v>8</v>
      </c>
      <c r="B6" s="8">
        <v>9000000</v>
      </c>
      <c r="C6" s="8"/>
      <c r="D6" s="8">
        <v>9000000</v>
      </c>
    </row>
    <row r="7" spans="1:4" x14ac:dyDescent="0.3">
      <c r="A7" s="2" t="s">
        <v>9</v>
      </c>
      <c r="B7" s="8"/>
      <c r="C7" s="8">
        <v>4445879312</v>
      </c>
      <c r="D7" s="8">
        <v>4445879312</v>
      </c>
    </row>
    <row r="8" spans="1:4" x14ac:dyDescent="0.3">
      <c r="A8" s="2" t="s">
        <v>10</v>
      </c>
      <c r="B8" s="8"/>
      <c r="C8" s="8">
        <v>584251920</v>
      </c>
      <c r="D8" s="8">
        <v>584251920</v>
      </c>
    </row>
    <row r="9" spans="1:4" x14ac:dyDescent="0.3">
      <c r="A9" s="2" t="s">
        <v>11</v>
      </c>
      <c r="B9" s="8">
        <v>464070251</v>
      </c>
      <c r="C9" s="8"/>
      <c r="D9" s="8">
        <v>464070251</v>
      </c>
    </row>
    <row r="10" spans="1:4" x14ac:dyDescent="0.3">
      <c r="A10" s="2" t="s">
        <v>12</v>
      </c>
      <c r="B10" s="8"/>
      <c r="C10" s="8">
        <v>111499200</v>
      </c>
      <c r="D10" s="8">
        <v>111499200</v>
      </c>
    </row>
    <row r="11" spans="1:4" x14ac:dyDescent="0.3">
      <c r="A11" s="2" t="s">
        <v>13</v>
      </c>
      <c r="B11" s="8"/>
      <c r="C11" s="8">
        <v>54737040</v>
      </c>
      <c r="D11" s="8">
        <v>54737040</v>
      </c>
    </row>
    <row r="12" spans="1:4" x14ac:dyDescent="0.3">
      <c r="A12" s="2" t="s">
        <v>14</v>
      </c>
      <c r="B12" s="8">
        <v>1701886468.6300001</v>
      </c>
      <c r="C12" s="8">
        <v>457707397.43000001</v>
      </c>
      <c r="D12" s="8">
        <v>2159593866.0599999</v>
      </c>
    </row>
    <row r="13" spans="1:4" x14ac:dyDescent="0.3">
      <c r="A13" s="2" t="s">
        <v>15</v>
      </c>
      <c r="B13" s="8">
        <v>494226600</v>
      </c>
      <c r="C13" s="8"/>
      <c r="D13" s="8">
        <v>494226600</v>
      </c>
    </row>
    <row r="14" spans="1:4" x14ac:dyDescent="0.3">
      <c r="A14" s="2" t="s">
        <v>6</v>
      </c>
      <c r="B14" s="8">
        <v>9214152525.4304199</v>
      </c>
      <c r="C14" s="8">
        <v>6372907920.0300007</v>
      </c>
      <c r="D14" s="8">
        <v>15587060445.460421</v>
      </c>
    </row>
    <row r="22" spans="1:2" x14ac:dyDescent="0.3">
      <c r="A22" s="7" t="s">
        <v>3</v>
      </c>
      <c r="B22" t="s">
        <v>1</v>
      </c>
    </row>
    <row r="23" spans="1:2" x14ac:dyDescent="0.3">
      <c r="A23" s="2">
        <v>1</v>
      </c>
      <c r="B23" s="8">
        <v>15587060445.460423</v>
      </c>
    </row>
    <row r="24" spans="1:2" x14ac:dyDescent="0.3">
      <c r="A24" s="2">
        <v>2</v>
      </c>
      <c r="B24" s="8">
        <v>4892443422.4020004</v>
      </c>
    </row>
    <row r="25" spans="1:2" x14ac:dyDescent="0.3">
      <c r="A25" s="2">
        <v>3</v>
      </c>
      <c r="B25" s="8">
        <v>36536384524.461395</v>
      </c>
    </row>
    <row r="26" spans="1:2" x14ac:dyDescent="0.3">
      <c r="A26" s="2">
        <v>4</v>
      </c>
      <c r="B26" s="8">
        <v>9972763853.7131996</v>
      </c>
    </row>
    <row r="27" spans="1:2" x14ac:dyDescent="0.3">
      <c r="A27" s="2">
        <v>5</v>
      </c>
      <c r="B27" s="8">
        <v>2125883129.5599999</v>
      </c>
    </row>
    <row r="28" spans="1:2" x14ac:dyDescent="0.3">
      <c r="A28" s="2">
        <v>6</v>
      </c>
      <c r="B28" s="8">
        <v>2108342705.1900001</v>
      </c>
    </row>
    <row r="29" spans="1:2" x14ac:dyDescent="0.3">
      <c r="A29" s="2">
        <v>7</v>
      </c>
      <c r="B29" s="8">
        <v>3935020477.6700001</v>
      </c>
    </row>
    <row r="30" spans="1:2" x14ac:dyDescent="0.3">
      <c r="A30" s="2">
        <v>8</v>
      </c>
      <c r="B30" s="8">
        <v>4615718568.5</v>
      </c>
    </row>
    <row r="31" spans="1:2" x14ac:dyDescent="0.3">
      <c r="A31" s="2">
        <v>9</v>
      </c>
      <c r="B31" s="8">
        <v>1883088036.474</v>
      </c>
    </row>
    <row r="32" spans="1:2" x14ac:dyDescent="0.3">
      <c r="A32" s="2">
        <v>10</v>
      </c>
      <c r="B32" s="8">
        <v>120465194.84</v>
      </c>
    </row>
    <row r="33" spans="1:2" x14ac:dyDescent="0.3">
      <c r="A33" s="2">
        <v>12</v>
      </c>
      <c r="B33" s="8">
        <v>390000754.80000001</v>
      </c>
    </row>
    <row r="34" spans="1:2" x14ac:dyDescent="0.3">
      <c r="A34" s="2" t="s">
        <v>6</v>
      </c>
      <c r="B34" s="8">
        <v>82167171113.071014</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3AA1A-E242-4DE4-9BB0-B09B87EEB674}">
  <dimension ref="A3:G48"/>
  <sheetViews>
    <sheetView workbookViewId="0">
      <selection activeCell="C7" sqref="C7"/>
    </sheetView>
  </sheetViews>
  <sheetFormatPr baseColWidth="10" defaultColWidth="11.44140625" defaultRowHeight="14.4" x14ac:dyDescent="0.3"/>
  <cols>
    <col min="1" max="1" width="41.33203125" bestFit="1" customWidth="1"/>
    <col min="2" max="2" width="24.88671875" bestFit="1" customWidth="1"/>
    <col min="3" max="3" width="23.109375" bestFit="1" customWidth="1"/>
    <col min="4" max="4" width="15.6640625" bestFit="1" customWidth="1"/>
    <col min="5" max="5" width="10" bestFit="1" customWidth="1"/>
    <col min="6" max="6" width="12.88671875" bestFit="1" customWidth="1"/>
    <col min="7" max="7" width="14.5546875" bestFit="1" customWidth="1"/>
    <col min="8" max="8" width="8" bestFit="1" customWidth="1"/>
    <col min="9" max="11" width="12" bestFit="1" customWidth="1"/>
    <col min="12" max="13" width="9" bestFit="1" customWidth="1"/>
    <col min="14" max="15" width="12" bestFit="1" customWidth="1"/>
    <col min="16" max="17" width="9" bestFit="1" customWidth="1"/>
    <col min="18" max="18" width="12" bestFit="1" customWidth="1"/>
    <col min="19" max="20" width="9" bestFit="1" customWidth="1"/>
    <col min="21" max="21" width="12" bestFit="1" customWidth="1"/>
    <col min="22" max="33" width="9" bestFit="1" customWidth="1"/>
    <col min="34" max="34" width="12" bestFit="1" customWidth="1"/>
    <col min="35" max="37" width="9" bestFit="1" customWidth="1"/>
    <col min="38" max="38" width="10" bestFit="1" customWidth="1"/>
    <col min="39" max="39" width="12" bestFit="1" customWidth="1"/>
    <col min="40" max="44" width="10" bestFit="1" customWidth="1"/>
    <col min="45" max="45" width="12" bestFit="1" customWidth="1"/>
    <col min="46" max="46" width="10" bestFit="1" customWidth="1"/>
    <col min="47" max="47" width="12" bestFit="1" customWidth="1"/>
    <col min="48" max="50" width="10" bestFit="1" customWidth="1"/>
    <col min="51" max="52" width="12" bestFit="1" customWidth="1"/>
    <col min="53" max="54" width="10" bestFit="1" customWidth="1"/>
    <col min="55" max="55" width="12" bestFit="1" customWidth="1"/>
    <col min="56" max="61" width="10" bestFit="1" customWidth="1"/>
    <col min="62" max="62" width="12" bestFit="1" customWidth="1"/>
    <col min="63" max="65" width="10" bestFit="1" customWidth="1"/>
    <col min="66" max="66" width="12" bestFit="1" customWidth="1"/>
    <col min="67" max="68" width="10" bestFit="1" customWidth="1"/>
    <col min="69" max="69" width="12" bestFit="1" customWidth="1"/>
    <col min="70" max="71" width="10" bestFit="1" customWidth="1"/>
    <col min="72" max="72" width="12" bestFit="1" customWidth="1"/>
    <col min="73" max="73" width="10" bestFit="1" customWidth="1"/>
    <col min="74" max="74" width="12" bestFit="1" customWidth="1"/>
    <col min="75" max="84" width="10" bestFit="1" customWidth="1"/>
    <col min="85" max="85" width="12" bestFit="1" customWidth="1"/>
    <col min="86" max="89" width="10" bestFit="1" customWidth="1"/>
    <col min="90" max="90" width="12" bestFit="1" customWidth="1"/>
    <col min="91" max="98" width="10" bestFit="1" customWidth="1"/>
    <col min="99" max="123" width="11" bestFit="1" customWidth="1"/>
    <col min="124" max="124" width="12.5546875" bestFit="1" customWidth="1"/>
  </cols>
  <sheetData>
    <row r="3" spans="1:7" x14ac:dyDescent="0.3">
      <c r="A3" t="s">
        <v>16</v>
      </c>
      <c r="B3" s="4" t="s">
        <v>17</v>
      </c>
      <c r="C3" t="s">
        <v>18</v>
      </c>
    </row>
    <row r="4" spans="1:7" x14ac:dyDescent="0.3">
      <c r="A4" s="2" t="s">
        <v>7</v>
      </c>
      <c r="B4" s="8">
        <v>9779039545.152422</v>
      </c>
      <c r="C4" s="5">
        <f>+B4/$B$15</f>
        <v>0.11901394939951621</v>
      </c>
    </row>
    <row r="5" spans="1:7" x14ac:dyDescent="0.3">
      <c r="A5" s="2" t="s">
        <v>8</v>
      </c>
      <c r="B5" s="8">
        <v>1175248880.5</v>
      </c>
      <c r="C5" s="5">
        <f t="shared" ref="C5:C14" si="0">+B5/$B$15</f>
        <v>1.430314399996477E-2</v>
      </c>
      <c r="G5" s="11">
        <v>54737040</v>
      </c>
    </row>
    <row r="6" spans="1:7" x14ac:dyDescent="0.3">
      <c r="A6" s="2" t="s">
        <v>9</v>
      </c>
      <c r="B6" s="8">
        <v>5921174008.9400005</v>
      </c>
      <c r="C6" s="5">
        <f t="shared" si="0"/>
        <v>7.2062527268850707E-2</v>
      </c>
      <c r="G6" s="11">
        <v>30012843</v>
      </c>
    </row>
    <row r="7" spans="1:7" x14ac:dyDescent="0.3">
      <c r="A7" s="2" t="s">
        <v>19</v>
      </c>
      <c r="B7" s="8">
        <v>513082224.00000006</v>
      </c>
      <c r="C7" s="5">
        <f t="shared" si="0"/>
        <v>6.2443700695736853E-3</v>
      </c>
      <c r="G7" s="11">
        <v>643771000</v>
      </c>
    </row>
    <row r="8" spans="1:7" x14ac:dyDescent="0.3">
      <c r="A8" s="2" t="s">
        <v>10</v>
      </c>
      <c r="B8" s="8">
        <v>584251920</v>
      </c>
      <c r="C8" s="5">
        <f t="shared" si="0"/>
        <v>7.1105273807711544E-3</v>
      </c>
      <c r="G8" s="11">
        <v>1771605580.4831998</v>
      </c>
    </row>
    <row r="9" spans="1:7" x14ac:dyDescent="0.3">
      <c r="A9" s="2" t="s">
        <v>11</v>
      </c>
      <c r="B9" s="8">
        <v>499070251</v>
      </c>
      <c r="C9" s="5">
        <f t="shared" si="0"/>
        <v>6.0738400049482636E-3</v>
      </c>
      <c r="G9" s="11">
        <v>1154348000</v>
      </c>
    </row>
    <row r="10" spans="1:7" x14ac:dyDescent="0.3">
      <c r="A10" s="2" t="s">
        <v>12</v>
      </c>
      <c r="B10" s="8">
        <v>111499200</v>
      </c>
      <c r="C10" s="5">
        <f t="shared" si="0"/>
        <v>1.3569799043776855E-3</v>
      </c>
      <c r="G10" s="11">
        <v>22474937.25</v>
      </c>
    </row>
    <row r="11" spans="1:7" x14ac:dyDescent="0.3">
      <c r="A11" s="2" t="s">
        <v>13</v>
      </c>
      <c r="B11" s="8">
        <v>4060149400.7332001</v>
      </c>
      <c r="C11" s="5">
        <f t="shared" si="0"/>
        <v>4.9413279607082874E-2</v>
      </c>
      <c r="G11" s="11">
        <v>300000000</v>
      </c>
    </row>
    <row r="12" spans="1:7" x14ac:dyDescent="0.3">
      <c r="A12" s="2" t="s">
        <v>14</v>
      </c>
      <c r="B12" s="8">
        <v>30728655775.745399</v>
      </c>
      <c r="C12" s="5">
        <f t="shared" si="0"/>
        <v>0.37397728751619563</v>
      </c>
      <c r="G12" s="11">
        <v>83200000</v>
      </c>
    </row>
    <row r="13" spans="1:7" x14ac:dyDescent="0.3">
      <c r="A13" s="2" t="s">
        <v>20</v>
      </c>
      <c r="B13" s="8">
        <v>881029000</v>
      </c>
      <c r="C13" s="5">
        <f t="shared" si="0"/>
        <v>1.0722396646558611E-2</v>
      </c>
      <c r="G13" s="18">
        <f>SUM(G5:G12)</f>
        <v>4060149400.7332001</v>
      </c>
    </row>
    <row r="14" spans="1:7" x14ac:dyDescent="0.3">
      <c r="A14" s="2" t="s">
        <v>15</v>
      </c>
      <c r="B14" s="8">
        <v>27913970907</v>
      </c>
      <c r="C14" s="5">
        <f t="shared" si="0"/>
        <v>0.33972169820216069</v>
      </c>
    </row>
    <row r="15" spans="1:7" ht="15.6" x14ac:dyDescent="0.3">
      <c r="A15" s="20" t="s">
        <v>6</v>
      </c>
      <c r="B15" s="19">
        <v>82167171113.070999</v>
      </c>
      <c r="C15" s="6">
        <f>SUM(C4:C14)</f>
        <v>1.0000000000000002</v>
      </c>
    </row>
    <row r="18" spans="1:6" x14ac:dyDescent="0.3">
      <c r="F18" s="8"/>
    </row>
    <row r="19" spans="1:6" x14ac:dyDescent="0.3">
      <c r="A19" s="7" t="s">
        <v>3</v>
      </c>
      <c r="B19" t="s">
        <v>1</v>
      </c>
    </row>
    <row r="20" spans="1:6" x14ac:dyDescent="0.3">
      <c r="A20" s="2" t="s">
        <v>7</v>
      </c>
      <c r="B20" s="8">
        <v>9779039545.152422</v>
      </c>
      <c r="C20" s="9">
        <v>9779039545</v>
      </c>
      <c r="D20" s="9">
        <f>+GETPIVOTDATA("Valor total estimado",$A$19,"Dependencia","Dirección Administrativa y Financiera")-C20</f>
        <v>0.15242195129394531</v>
      </c>
    </row>
    <row r="21" spans="1:6" x14ac:dyDescent="0.3">
      <c r="A21" s="2" t="s">
        <v>8</v>
      </c>
      <c r="B21" s="8">
        <v>1175248880.5</v>
      </c>
      <c r="C21" s="9">
        <v>1175248881</v>
      </c>
      <c r="D21" s="9">
        <f>+GETPIVOTDATA("Valor total estimado",$A$19,"Dependencia","Dirección de Capital Humano")-C21</f>
        <v>-0.5</v>
      </c>
    </row>
    <row r="22" spans="1:6" x14ac:dyDescent="0.3">
      <c r="A22" s="2" t="s">
        <v>9</v>
      </c>
      <c r="B22" s="8">
        <v>5921174008.9400005</v>
      </c>
      <c r="C22" s="9">
        <v>5921174009</v>
      </c>
      <c r="D22" s="9">
        <f>+GETPIVOTDATA("Valor total estimado",$A$19,"Dependencia","Grupo Tics")-C22</f>
        <v>-5.9999465942382813E-2</v>
      </c>
    </row>
    <row r="23" spans="1:6" x14ac:dyDescent="0.3">
      <c r="A23" s="2" t="s">
        <v>19</v>
      </c>
      <c r="B23" s="8">
        <v>513082224.00000006</v>
      </c>
      <c r="C23" s="9">
        <v>513082224.00000006</v>
      </c>
      <c r="D23" s="9">
        <f>+GETPIVOTDATA("Valor total estimado",$A$19,"Dependencia","Oficina de Comunicaciones")-C23</f>
        <v>0</v>
      </c>
    </row>
    <row r="24" spans="1:6" x14ac:dyDescent="0.3">
      <c r="A24" s="2" t="s">
        <v>10</v>
      </c>
      <c r="B24" s="8">
        <v>584251920</v>
      </c>
      <c r="C24" s="9">
        <v>584251920</v>
      </c>
      <c r="D24" s="9">
        <f>+GETPIVOTDATA("Valor total estimado",$A$19,"Dependencia","Oficina Jurídica y Contratación")-C24</f>
        <v>0</v>
      </c>
    </row>
    <row r="25" spans="1:6" x14ac:dyDescent="0.3">
      <c r="A25" s="2" t="s">
        <v>11</v>
      </c>
      <c r="B25" s="8">
        <v>499070251</v>
      </c>
      <c r="C25" s="9">
        <v>499070251</v>
      </c>
      <c r="D25" s="9">
        <f>+GETPIVOTDATA("Valor total estimado",$A$19,"Dependencia","Planeación y Regulación")-C25</f>
        <v>0</v>
      </c>
    </row>
    <row r="26" spans="1:6" x14ac:dyDescent="0.3">
      <c r="A26" s="2" t="s">
        <v>12</v>
      </c>
      <c r="B26" s="8">
        <v>111499200</v>
      </c>
      <c r="C26" s="9">
        <v>111499200</v>
      </c>
      <c r="D26" s="9">
        <f>+GETPIVOTDATA("Valor total estimado",$A$19,"Dependencia","Secretaría General")-C26</f>
        <v>0</v>
      </c>
    </row>
    <row r="27" spans="1:6" x14ac:dyDescent="0.3">
      <c r="A27" s="2" t="s">
        <v>13</v>
      </c>
      <c r="B27" s="8">
        <v>4060149400.7332001</v>
      </c>
      <c r="C27" s="9">
        <v>4060149401</v>
      </c>
      <c r="D27" s="9">
        <f>+GETPIVOTDATA("Valor total estimado",$A$19,"Dependencia","Subgerencia Comercial")-C27</f>
        <v>-0.2667999267578125</v>
      </c>
    </row>
    <row r="28" spans="1:6" x14ac:dyDescent="0.3">
      <c r="A28" s="2" t="s">
        <v>14</v>
      </c>
      <c r="B28" s="8">
        <v>30728655775.745399</v>
      </c>
      <c r="C28" s="9">
        <v>30728655776</v>
      </c>
      <c r="D28" s="9">
        <f>+GETPIVOTDATA("Valor total estimado",$A$19,"Dependencia","Subgerencia de Acueducto y alcantarillado")-C28</f>
        <v>-0.25460052490234375</v>
      </c>
    </row>
    <row r="29" spans="1:6" x14ac:dyDescent="0.3">
      <c r="A29" s="2" t="s">
        <v>20</v>
      </c>
      <c r="B29" s="8">
        <v>881029000</v>
      </c>
      <c r="C29" s="9">
        <v>881029000</v>
      </c>
      <c r="D29" s="9">
        <f>+GETPIVOTDATA("Valor total estimado",$A$19,"Dependencia","Subgerencia de Operaciones y Otros Servicios")-C29</f>
        <v>0</v>
      </c>
    </row>
    <row r="30" spans="1:6" x14ac:dyDescent="0.3">
      <c r="A30" s="2" t="s">
        <v>15</v>
      </c>
      <c r="B30" s="8">
        <v>27913970907</v>
      </c>
      <c r="C30" s="9">
        <v>27913970907</v>
      </c>
      <c r="D30" s="9">
        <f>+GETPIVOTDATA("Valor total estimado",$A$19,"Dependencia","Subgerencia de Proyectos")-C30</f>
        <v>0</v>
      </c>
    </row>
    <row r="31" spans="1:6" x14ac:dyDescent="0.3">
      <c r="A31" s="2" t="s">
        <v>6</v>
      </c>
      <c r="B31" s="8">
        <v>82167171113.071014</v>
      </c>
      <c r="C31" s="9">
        <v>82167171113</v>
      </c>
      <c r="D31" s="9">
        <f>+C31-GETPIVOTDATA("Valor total estimado",$A$19)</f>
        <v>-7.1014404296875E-2</v>
      </c>
    </row>
    <row r="32" spans="1:6" x14ac:dyDescent="0.3">
      <c r="C32" s="9"/>
    </row>
    <row r="35" spans="1:4" x14ac:dyDescent="0.3">
      <c r="A35" s="7" t="s">
        <v>1</v>
      </c>
      <c r="B35" s="7" t="s">
        <v>2</v>
      </c>
    </row>
    <row r="36" spans="1:4" x14ac:dyDescent="0.3">
      <c r="A36" s="7" t="s">
        <v>3</v>
      </c>
      <c r="B36" t="s">
        <v>4</v>
      </c>
      <c r="C36" t="s">
        <v>5</v>
      </c>
      <c r="D36" t="s">
        <v>6</v>
      </c>
    </row>
    <row r="37" spans="1:4" x14ac:dyDescent="0.3">
      <c r="A37" s="2" t="s">
        <v>7</v>
      </c>
      <c r="B37" s="8">
        <v>8908707294.5524216</v>
      </c>
      <c r="C37" s="8">
        <v>870332250.60000002</v>
      </c>
      <c r="D37" s="8">
        <v>9779039545.152422</v>
      </c>
    </row>
    <row r="38" spans="1:4" x14ac:dyDescent="0.3">
      <c r="A38" s="2" t="s">
        <v>8</v>
      </c>
      <c r="B38" s="8">
        <v>1023098880.5</v>
      </c>
      <c r="C38" s="8">
        <v>152150000</v>
      </c>
      <c r="D38" s="8">
        <v>1175248880.5</v>
      </c>
    </row>
    <row r="39" spans="1:4" x14ac:dyDescent="0.3">
      <c r="A39" s="2" t="s">
        <v>9</v>
      </c>
      <c r="B39" s="8">
        <v>1128894696.9400001</v>
      </c>
      <c r="C39" s="8">
        <v>4792279312</v>
      </c>
      <c r="D39" s="8">
        <v>5921174008.9400005</v>
      </c>
    </row>
    <row r="40" spans="1:4" x14ac:dyDescent="0.3">
      <c r="A40" s="2" t="s">
        <v>19</v>
      </c>
      <c r="B40" s="8">
        <v>513082224.00000006</v>
      </c>
      <c r="C40" s="8"/>
      <c r="D40" s="8">
        <v>513082224.00000006</v>
      </c>
    </row>
    <row r="41" spans="1:4" x14ac:dyDescent="0.3">
      <c r="A41" s="2" t="s">
        <v>10</v>
      </c>
      <c r="B41" s="8"/>
      <c r="C41" s="8">
        <v>584251920</v>
      </c>
      <c r="D41" s="8">
        <v>584251920</v>
      </c>
    </row>
    <row r="42" spans="1:4" x14ac:dyDescent="0.3">
      <c r="A42" s="2" t="s">
        <v>11</v>
      </c>
      <c r="B42" s="8">
        <v>464070251</v>
      </c>
      <c r="C42" s="8">
        <v>35000000</v>
      </c>
      <c r="D42" s="8">
        <v>499070251</v>
      </c>
    </row>
    <row r="43" spans="1:4" x14ac:dyDescent="0.3">
      <c r="A43" s="2" t="s">
        <v>12</v>
      </c>
      <c r="B43" s="8"/>
      <c r="C43" s="8">
        <v>111499200</v>
      </c>
      <c r="D43" s="8">
        <v>111499200</v>
      </c>
    </row>
    <row r="44" spans="1:4" x14ac:dyDescent="0.3">
      <c r="A44" s="2" t="s">
        <v>13</v>
      </c>
      <c r="B44" s="8">
        <v>4005412360.7332001</v>
      </c>
      <c r="C44" s="8">
        <v>54737040</v>
      </c>
      <c r="D44" s="8">
        <v>4060149400.7332001</v>
      </c>
    </row>
    <row r="45" spans="1:4" x14ac:dyDescent="0.3">
      <c r="A45" s="2" t="s">
        <v>14</v>
      </c>
      <c r="B45" s="8">
        <v>30261664282.125397</v>
      </c>
      <c r="C45" s="8">
        <v>466991493.62</v>
      </c>
      <c r="D45" s="8">
        <v>30728655775.745396</v>
      </c>
    </row>
    <row r="46" spans="1:4" x14ac:dyDescent="0.3">
      <c r="A46" s="2" t="s">
        <v>20</v>
      </c>
      <c r="B46" s="8">
        <v>881029000</v>
      </c>
      <c r="C46" s="8"/>
      <c r="D46" s="8">
        <v>881029000</v>
      </c>
    </row>
    <row r="47" spans="1:4" x14ac:dyDescent="0.3">
      <c r="A47" s="2" t="s">
        <v>15</v>
      </c>
      <c r="B47" s="8">
        <v>27568460907</v>
      </c>
      <c r="C47" s="8">
        <v>345510000</v>
      </c>
      <c r="D47" s="8">
        <v>27913970907</v>
      </c>
    </row>
    <row r="48" spans="1:4" x14ac:dyDescent="0.3">
      <c r="A48" s="2" t="s">
        <v>6</v>
      </c>
      <c r="B48" s="8">
        <v>74754419896.851013</v>
      </c>
      <c r="C48" s="8">
        <v>7412751216.2200003</v>
      </c>
      <c r="D48" s="8">
        <v>82167171113.071014</v>
      </c>
    </row>
  </sheetData>
  <pageMargins left="0.7" right="0.7" top="0.75" bottom="0.75" header="0.3" footer="0.3"/>
  <pageSetup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 2026</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FINANCIERA</dc:creator>
  <cp:keywords/>
  <dc:description/>
  <cp:lastModifiedBy>Lina Margarita Diaz Zambrano</cp:lastModifiedBy>
  <cp:revision/>
  <dcterms:created xsi:type="dcterms:W3CDTF">2025-11-29T18:28:45Z</dcterms:created>
  <dcterms:modified xsi:type="dcterms:W3CDTF">2025-12-26T17:21:41Z</dcterms:modified>
  <cp:category/>
  <cp:contentStatus/>
</cp:coreProperties>
</file>