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NA\1. Presupuesto\"/>
    </mc:Choice>
  </mc:AlternateContent>
  <xr:revisionPtr revIDLastSave="0" documentId="13_ncr:1_{17E9F0E0-B37F-45E5-BC72-6BDDD7AD364C}" xr6:coauthVersionLast="47" xr6:coauthVersionMax="47" xr10:uidLastSave="{00000000-0000-0000-0000-000000000000}"/>
  <bookViews>
    <workbookView xWindow="-120" yWindow="-120" windowWidth="29040" windowHeight="15840" xr2:uid="{3C6CAE6F-17B7-4D89-971D-7597E3C01117}"/>
  </bookViews>
  <sheets>
    <sheet name="PRESUPUESTO 2021 (3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4" i="1" l="1"/>
  <c r="D108" i="1" s="1"/>
  <c r="C94" i="1"/>
  <c r="C108" i="1" s="1"/>
  <c r="B94" i="1"/>
  <c r="B108" i="1" s="1"/>
  <c r="D85" i="1"/>
  <c r="D107" i="1" s="1"/>
  <c r="C85" i="1"/>
  <c r="C107" i="1" s="1"/>
  <c r="B85" i="1"/>
  <c r="B107" i="1" s="1"/>
  <c r="D73" i="1"/>
  <c r="D106" i="1" s="1"/>
  <c r="B73" i="1"/>
  <c r="B106" i="1" s="1"/>
  <c r="C71" i="1"/>
  <c r="C73" i="1" s="1"/>
  <c r="C106" i="1" s="1"/>
  <c r="D61" i="1"/>
  <c r="D105" i="1" s="1"/>
  <c r="C61" i="1"/>
  <c r="C105" i="1" s="1"/>
  <c r="B59" i="1"/>
  <c r="B61" i="1" s="1"/>
  <c r="B105" i="1" s="1"/>
  <c r="D39" i="1"/>
  <c r="D104" i="1" s="1"/>
  <c r="C39" i="1"/>
  <c r="C104" i="1" s="1"/>
  <c r="B39" i="1"/>
  <c r="B104" i="1" s="1"/>
  <c r="D14" i="1"/>
  <c r="C14" i="1"/>
  <c r="B14" i="1"/>
  <c r="B101" i="1" s="1"/>
  <c r="B112" i="1" s="1"/>
  <c r="B110" i="1" l="1"/>
  <c r="C110" i="1"/>
  <c r="D110" i="1"/>
  <c r="B16" i="1"/>
  <c r="B113" i="1" l="1"/>
  <c r="B115" i="1" s="1"/>
</calcChain>
</file>

<file path=xl/sharedStrings.xml><?xml version="1.0" encoding="utf-8"?>
<sst xmlns="http://schemas.openxmlformats.org/spreadsheetml/2006/main" count="93" uniqueCount="70">
  <si>
    <t>INGRESOS - CREDITOS</t>
  </si>
  <si>
    <t>ACUEDUCTO Y ALCANTARILLADO</t>
  </si>
  <si>
    <t>ALUMBRADO PUBLICO</t>
  </si>
  <si>
    <t xml:space="preserve">CENTRAL </t>
  </si>
  <si>
    <t>ALUMBRADO PÚBLICO</t>
  </si>
  <si>
    <t>SERVICIOS DE ACUEDUCTO Y ALCANTARILLADO- USUARIOS</t>
  </si>
  <si>
    <t xml:space="preserve">SUBSIDIOS DE ACUEDUCTO </t>
  </si>
  <si>
    <t>SUBSIDIOS DE ALCANTARILLADO</t>
  </si>
  <si>
    <t>RECOLECCION Y TRANSPORTE</t>
  </si>
  <si>
    <t>OTROS SERVICIOS DE ASEO</t>
  </si>
  <si>
    <t>RENDIMIENTOS FINANCIEROS</t>
  </si>
  <si>
    <t>FACTURACION ANTENAS</t>
  </si>
  <si>
    <t>SUBTOTAL INGRESOS</t>
  </si>
  <si>
    <t>TOTAL CREDITOS</t>
  </si>
  <si>
    <t>COSTOS -CONTRACREDITOS</t>
  </si>
  <si>
    <t>SUELDOS</t>
  </si>
  <si>
    <t>SUELDOS DE VACACIONES</t>
  </si>
  <si>
    <t>GASTOS DE REPRESENTACIÓN</t>
  </si>
  <si>
    <t>BONIFICACIÓN POR SERVICIOS PRESTADOS</t>
  </si>
  <si>
    <t>HORAS EXTRAS Y DÍAS FESTIVOS</t>
  </si>
  <si>
    <t>PRIMA DE NAVIDAD</t>
  </si>
  <si>
    <t>PRIMA DE SERVICIOS</t>
  </si>
  <si>
    <t>PRIMA DE VACACIONES</t>
  </si>
  <si>
    <t>OTROS SERVICIOS PERSONALES INDIRECTOS</t>
  </si>
  <si>
    <t>CESANTÍAS</t>
  </si>
  <si>
    <t>CESANTÍAS- INTERESES</t>
  </si>
  <si>
    <t>FONDOS DE PENSIONES</t>
  </si>
  <si>
    <t>EMPRESAS PROMOTORAS DE SALUD</t>
  </si>
  <si>
    <t>APORTES PARAFISCALES</t>
  </si>
  <si>
    <t>ADMINISTRADORAS RIESGOS PROFESIONALES</t>
  </si>
  <si>
    <t>HONORARIOS PROFESIONALES</t>
  </si>
  <si>
    <t>ASOCIADOS AL PERSONAL</t>
  </si>
  <si>
    <t>MATERIALES Y SUMINISTROS</t>
  </si>
  <si>
    <t>COMPRA DE EQUIPOS</t>
  </si>
  <si>
    <t>DOTACIÓN DE PERSONAL</t>
  </si>
  <si>
    <t>BIENESTAR SOCIAL</t>
  </si>
  <si>
    <t>OTRAS ADQUISICIONES DE BIENES</t>
  </si>
  <si>
    <t>CAPACITACIÓN</t>
  </si>
  <si>
    <t>VIATICOS Y GASTOS DE VIAJE</t>
  </si>
  <si>
    <t>COMUNICACIONES Y TRANSPORTE</t>
  </si>
  <si>
    <t>SERVICIOS PÚBLICOS</t>
  </si>
  <si>
    <t>SEGUROS</t>
  </si>
  <si>
    <t>IMPRESOS Y PUBLICACIONES</t>
  </si>
  <si>
    <t>MANTENIMIENTO</t>
  </si>
  <si>
    <t>VIGILANCIA</t>
  </si>
  <si>
    <t>ASEO</t>
  </si>
  <si>
    <t>ARRENDAMIENTOS</t>
  </si>
  <si>
    <t>OTRAS ADQUISICIONES DE SERVICIOS</t>
  </si>
  <si>
    <t>ASOCIADOS A LA OPERACION</t>
  </si>
  <si>
    <t>ACUEDUCTOS Y PLANTAS</t>
  </si>
  <si>
    <t>ALCANTARILLADOS Y REDES</t>
  </si>
  <si>
    <t>OTROS GASTOS EN MEJORAMIENTO Y MANTENIMIENTO DE INFRAESTRUCTURA PROPIA DEL SECTOR</t>
  </si>
  <si>
    <t>MEJORAMIENTO Y MANTENIMIENTO DE INFRAESTRUCTURA ADMINISTRATIVA</t>
  </si>
  <si>
    <t>ASOCIADOS A LA INVERSION</t>
  </si>
  <si>
    <t>SERVICIO DE LA DEUDA - BANCA COMERCIAL</t>
  </si>
  <si>
    <t xml:space="preserve">INTERESES </t>
  </si>
  <si>
    <t>A LAS CORPORACIONES AUTONOMAS REGIONALES (EXCLUYENDO LA SOBRETASA AMBIENTAL)</t>
  </si>
  <si>
    <t>JUDICIALES</t>
  </si>
  <si>
    <t>ASOCIADOS A DEUDA Y MEDIO AMBIENTE</t>
  </si>
  <si>
    <t>COMISIONES, INTERESES Y DEMÁS GASTOS BANCARIOS Y FIDUCIARIOS</t>
  </si>
  <si>
    <t>CUOTA DE AUDITAJE</t>
  </si>
  <si>
    <t>PAGOS VIGENCIAS ANTERIORES</t>
  </si>
  <si>
    <t>OTROS COSTOS</t>
  </si>
  <si>
    <t>RESUMEN</t>
  </si>
  <si>
    <t>TOTAL INGRESOS - CREDITOS</t>
  </si>
  <si>
    <t>(MENOS) COSTOS CONTRACREDITOS</t>
  </si>
  <si>
    <t>TOTAL COSTOS CONTRACREDITOS</t>
  </si>
  <si>
    <t>TOTAL INGRESOS</t>
  </si>
  <si>
    <t>TOTAL GASTOS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</si>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</sst>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"/>
  </numFmts>
  <fonts count="5" x14ac:knownFonts="1">
    <font>
      <sz val="10"/>
      <color rgb="FF000000"/>
      <name val="Arial"/>
    </font>
    <font>
      <sz val="2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164" fontId="3" fillId="3" borderId="0" xfId="0" applyNumberFormat="1" applyFont="1" applyFill="1" applyAlignment="1">
      <alignment horizontal="center" wrapText="1"/>
    </xf>
    <xf numFmtId="164" fontId="3" fillId="4" borderId="0" xfId="0" applyNumberFormat="1" applyFont="1" applyFill="1" applyAlignment="1">
      <alignment horizontal="center" vertical="top" wrapText="1"/>
    </xf>
    <xf numFmtId="164" fontId="3" fillId="5" borderId="0" xfId="0" applyNumberFormat="1" applyFont="1" applyFill="1" applyAlignment="1">
      <alignment horizontal="center" vertical="top" wrapText="1"/>
    </xf>
    <xf numFmtId="164" fontId="2" fillId="3" borderId="0" xfId="0" applyNumberFormat="1" applyFont="1" applyFill="1"/>
    <xf numFmtId="164" fontId="2" fillId="4" borderId="0" xfId="0" applyNumberFormat="1" applyFont="1" applyFill="1" applyAlignment="1">
      <alignment horizontal="right"/>
    </xf>
    <xf numFmtId="164" fontId="2" fillId="5" borderId="0" xfId="0" applyNumberFormat="1" applyFont="1" applyFill="1"/>
    <xf numFmtId="164" fontId="2" fillId="3" borderId="0" xfId="0" applyNumberFormat="1" applyFont="1" applyFill="1" applyAlignment="1">
      <alignment horizontal="right"/>
    </xf>
    <xf numFmtId="164" fontId="2" fillId="4" borderId="0" xfId="0" applyNumberFormat="1" applyFont="1" applyFill="1"/>
    <xf numFmtId="164" fontId="2" fillId="5" borderId="0" xfId="0" applyNumberFormat="1" applyFont="1" applyFill="1" applyAlignment="1">
      <alignment horizontal="right"/>
    </xf>
    <xf numFmtId="0" fontId="3" fillId="2" borderId="0" xfId="0" applyFont="1" applyFill="1"/>
    <xf numFmtId="164" fontId="3" fillId="3" borderId="0" xfId="0" applyNumberFormat="1" applyFont="1" applyFill="1" applyAlignment="1">
      <alignment horizontal="right"/>
    </xf>
    <xf numFmtId="164" fontId="3" fillId="4" borderId="0" xfId="0" applyNumberFormat="1" applyFont="1" applyFill="1" applyAlignment="1">
      <alignment horizontal="right"/>
    </xf>
    <xf numFmtId="164" fontId="3" fillId="5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wrapText="1"/>
    </xf>
    <xf numFmtId="164" fontId="3" fillId="5" borderId="0" xfId="0" applyNumberFormat="1" applyFont="1" applyFill="1"/>
    <xf numFmtId="164" fontId="3" fillId="4" borderId="0" xfId="0" applyNumberFormat="1" applyFont="1" applyFill="1"/>
    <xf numFmtId="164" fontId="3" fillId="3" borderId="0" xfId="0" applyNumberFormat="1" applyFont="1" applyFill="1"/>
    <xf numFmtId="164" fontId="2" fillId="2" borderId="0" xfId="0" applyNumberFormat="1" applyFont="1" applyFill="1" applyAlignment="1">
      <alignment horizontal="right"/>
    </xf>
    <xf numFmtId="0" fontId="2" fillId="2" borderId="1" xfId="0" applyFont="1" applyFill="1" applyBorder="1"/>
    <xf numFmtId="164" fontId="2" fillId="2" borderId="2" xfId="0" applyNumberFormat="1" applyFont="1" applyFill="1" applyBorder="1"/>
    <xf numFmtId="0" fontId="1" fillId="2" borderId="0" xfId="0" applyFont="1" applyFill="1" applyAlignment="1">
      <alignment horizontal="center"/>
    </xf>
    <xf numFmtId="0" fontId="0" fillId="0" borderId="0" xfId="0"/>
    <xf numFmtId="0" fontId="4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96A1E-C6AF-4104-98F1-B3D50EF40228}">
  <sheetPr>
    <outlinePr summaryBelow="0" summaryRight="0"/>
  </sheetPr>
  <dimension ref="A3:D120"/>
  <sheetViews>
    <sheetView showGridLines="0" tabSelected="1" topLeftCell="A109" workbookViewId="0">
      <selection activeCell="A118" sqref="A118:XFD118"/>
    </sheetView>
  </sheetViews>
  <sheetFormatPr baseColWidth="10" defaultColWidth="14.42578125" defaultRowHeight="12.75" x14ac:dyDescent="0.2"/>
  <cols>
    <col min="1" max="1" width="39.5703125" customWidth="1"/>
    <col min="2" max="2" width="18" customWidth="1"/>
    <col min="3" max="3" width="15.7109375" customWidth="1"/>
    <col min="4" max="4" width="15.5703125" customWidth="1"/>
  </cols>
  <sheetData>
    <row r="3" spans="1:4" ht="33.75" x14ac:dyDescent="0.5">
      <c r="A3" s="24" t="s">
        <v>0</v>
      </c>
      <c r="B3" s="25"/>
      <c r="C3" s="25"/>
      <c r="D3" s="25"/>
    </row>
    <row r="4" spans="1:4" ht="15" x14ac:dyDescent="0.25">
      <c r="A4" s="1"/>
      <c r="B4" s="2"/>
      <c r="C4" s="2"/>
      <c r="D4" s="2"/>
    </row>
    <row r="5" spans="1:4" ht="30" x14ac:dyDescent="0.25">
      <c r="A5" s="1"/>
      <c r="B5" s="3" t="s">
        <v>1</v>
      </c>
      <c r="C5" s="4" t="s">
        <v>2</v>
      </c>
      <c r="D5" s="5" t="s">
        <v>3</v>
      </c>
    </row>
    <row r="6" spans="1:4" ht="15" x14ac:dyDescent="0.25">
      <c r="A6" s="1" t="s">
        <v>4</v>
      </c>
      <c r="B6" s="6"/>
      <c r="C6" s="7">
        <v>28997529535</v>
      </c>
      <c r="D6" s="8"/>
    </row>
    <row r="7" spans="1:4" ht="15" x14ac:dyDescent="0.25">
      <c r="A7" s="1" t="s">
        <v>5</v>
      </c>
      <c r="B7" s="9">
        <v>71892550018.740402</v>
      </c>
      <c r="C7" s="10"/>
      <c r="D7" s="8"/>
    </row>
    <row r="8" spans="1:4" ht="15" x14ac:dyDescent="0.25">
      <c r="A8" s="1" t="s">
        <v>6</v>
      </c>
      <c r="B8" s="6">
        <v>6037367789.2818699</v>
      </c>
      <c r="C8" s="10"/>
      <c r="D8" s="11"/>
    </row>
    <row r="9" spans="1:4" ht="15" x14ac:dyDescent="0.25">
      <c r="A9" s="1" t="s">
        <v>7</v>
      </c>
      <c r="B9" s="6">
        <v>1995875526.2011378</v>
      </c>
      <c r="C9" s="10"/>
      <c r="D9" s="11"/>
    </row>
    <row r="10" spans="1:4" ht="15" x14ac:dyDescent="0.25">
      <c r="A10" s="1" t="s">
        <v>8</v>
      </c>
      <c r="B10" s="6"/>
      <c r="C10" s="10"/>
      <c r="D10" s="11">
        <v>955027591</v>
      </c>
    </row>
    <row r="11" spans="1:4" ht="15" x14ac:dyDescent="0.25">
      <c r="A11" s="1" t="s">
        <v>9</v>
      </c>
      <c r="B11" s="6"/>
      <c r="C11" s="10"/>
      <c r="D11" s="11">
        <v>9000000000</v>
      </c>
    </row>
    <row r="12" spans="1:4" ht="15" x14ac:dyDescent="0.25">
      <c r="A12" s="1" t="s">
        <v>10</v>
      </c>
      <c r="B12" s="6">
        <v>100000000</v>
      </c>
      <c r="C12" s="10">
        <v>200000000</v>
      </c>
      <c r="D12" s="11">
        <v>30000000</v>
      </c>
    </row>
    <row r="13" spans="1:4" ht="15" x14ac:dyDescent="0.25">
      <c r="A13" s="1" t="s">
        <v>11</v>
      </c>
      <c r="B13" s="6"/>
      <c r="C13" s="10"/>
      <c r="D13" s="8">
        <v>48000000</v>
      </c>
    </row>
    <row r="14" spans="1:4" ht="15" x14ac:dyDescent="0.25">
      <c r="A14" s="12" t="s">
        <v>12</v>
      </c>
      <c r="B14" s="13">
        <f>ROUND(SUM(B6:B13),0)</f>
        <v>80025793334</v>
      </c>
      <c r="C14" s="14">
        <f>ROUND(SUM(C6:C13),0)</f>
        <v>29197529535</v>
      </c>
      <c r="D14" s="15">
        <f>ROUND(SUM(D6:D13),0)</f>
        <v>10033027591</v>
      </c>
    </row>
    <row r="15" spans="1:4" ht="15" x14ac:dyDescent="0.25">
      <c r="A15" s="1"/>
      <c r="B15" s="2"/>
      <c r="C15" s="2"/>
      <c r="D15" s="2"/>
    </row>
    <row r="16" spans="1:4" ht="15" x14ac:dyDescent="0.25">
      <c r="A16" s="12" t="s">
        <v>13</v>
      </c>
      <c r="B16" s="16">
        <f>B14+C14+D14</f>
        <v>119256350460</v>
      </c>
      <c r="C16" s="2"/>
      <c r="D16" s="2"/>
    </row>
    <row r="17" spans="1:4" ht="15" x14ac:dyDescent="0.25">
      <c r="A17" s="1"/>
      <c r="B17" s="2"/>
      <c r="C17" s="2"/>
      <c r="D17" s="2"/>
    </row>
    <row r="18" spans="1:4" ht="15" x14ac:dyDescent="0.25">
      <c r="A18" s="1"/>
      <c r="B18" s="2"/>
      <c r="C18" s="2"/>
      <c r="D18" s="2"/>
    </row>
    <row r="19" spans="1:4" ht="15" x14ac:dyDescent="0.25">
      <c r="A19" s="1"/>
      <c r="B19" s="2"/>
      <c r="C19" s="2"/>
      <c r="D19" s="2"/>
    </row>
    <row r="20" spans="1:4" ht="33.75" x14ac:dyDescent="0.5">
      <c r="A20" s="24" t="s">
        <v>14</v>
      </c>
      <c r="B20" s="25"/>
      <c r="C20" s="25"/>
      <c r="D20" s="25"/>
    </row>
    <row r="21" spans="1:4" ht="15" x14ac:dyDescent="0.25">
      <c r="A21" s="1"/>
      <c r="B21" s="2"/>
      <c r="C21" s="2"/>
      <c r="D21" s="2"/>
    </row>
    <row r="22" spans="1:4" ht="30" x14ac:dyDescent="0.25">
      <c r="A22" s="1"/>
      <c r="B22" s="3" t="s">
        <v>1</v>
      </c>
      <c r="C22" s="4" t="s">
        <v>2</v>
      </c>
      <c r="D22" s="5" t="s">
        <v>3</v>
      </c>
    </row>
    <row r="23" spans="1:4" ht="15" x14ac:dyDescent="0.25">
      <c r="A23" s="17" t="s">
        <v>15</v>
      </c>
      <c r="B23" s="6">
        <v>9835833166</v>
      </c>
      <c r="C23" s="10">
        <v>734505530</v>
      </c>
      <c r="D23" s="11">
        <v>2968798120</v>
      </c>
    </row>
    <row r="24" spans="1:4" ht="15" x14ac:dyDescent="0.25">
      <c r="A24" s="17" t="s">
        <v>16</v>
      </c>
      <c r="B24" s="6">
        <v>409826382</v>
      </c>
      <c r="C24" s="10">
        <v>30604397</v>
      </c>
      <c r="D24" s="11">
        <v>123699922</v>
      </c>
    </row>
    <row r="25" spans="1:4" ht="15" x14ac:dyDescent="0.25">
      <c r="A25" s="17" t="s">
        <v>17</v>
      </c>
      <c r="B25" s="6"/>
      <c r="C25" s="10"/>
      <c r="D25" s="11"/>
    </row>
    <row r="26" spans="1:4" ht="15" x14ac:dyDescent="0.25">
      <c r="A26" s="17" t="s">
        <v>18</v>
      </c>
      <c r="B26" s="6">
        <v>286878467</v>
      </c>
      <c r="C26" s="10">
        <v>21423078</v>
      </c>
      <c r="D26" s="11">
        <v>86589945</v>
      </c>
    </row>
    <row r="27" spans="1:4" ht="15" x14ac:dyDescent="0.25">
      <c r="A27" s="17" t="s">
        <v>19</v>
      </c>
      <c r="B27" s="6"/>
      <c r="C27" s="10"/>
      <c r="D27" s="11"/>
    </row>
    <row r="28" spans="1:4" ht="15" x14ac:dyDescent="0.25">
      <c r="A28" s="17" t="s">
        <v>20</v>
      </c>
      <c r="B28" s="6">
        <v>915320424</v>
      </c>
      <c r="C28" s="10">
        <v>68352920</v>
      </c>
      <c r="D28" s="11">
        <v>276275686</v>
      </c>
    </row>
    <row r="29" spans="1:4" ht="15" x14ac:dyDescent="0.25">
      <c r="A29" s="17" t="s">
        <v>21</v>
      </c>
      <c r="B29" s="6">
        <v>421779651</v>
      </c>
      <c r="C29" s="10">
        <v>31497025</v>
      </c>
      <c r="D29" s="11">
        <v>127307836</v>
      </c>
    </row>
    <row r="30" spans="1:4" ht="15" x14ac:dyDescent="0.25">
      <c r="A30" s="17" t="s">
        <v>22</v>
      </c>
      <c r="B30" s="6">
        <v>439353804</v>
      </c>
      <c r="C30" s="10">
        <v>32809401</v>
      </c>
      <c r="D30" s="11">
        <v>132612329</v>
      </c>
    </row>
    <row r="31" spans="1:4" ht="30" x14ac:dyDescent="0.25">
      <c r="A31" s="17" t="s">
        <v>23</v>
      </c>
      <c r="B31" s="6">
        <v>197757986.29999998</v>
      </c>
      <c r="C31" s="10"/>
      <c r="D31" s="11">
        <v>84753422.700000003</v>
      </c>
    </row>
    <row r="32" spans="1:4" ht="15" x14ac:dyDescent="0.25">
      <c r="A32" s="17" t="s">
        <v>24</v>
      </c>
      <c r="B32" s="6">
        <v>819324903</v>
      </c>
      <c r="C32" s="10">
        <v>61184311</v>
      </c>
      <c r="D32" s="11">
        <v>247300883</v>
      </c>
    </row>
    <row r="33" spans="1:4" ht="15" x14ac:dyDescent="0.25">
      <c r="A33" s="17" t="s">
        <v>25</v>
      </c>
      <c r="B33" s="6">
        <v>98318988</v>
      </c>
      <c r="C33" s="10">
        <v>7342117</v>
      </c>
      <c r="D33" s="11">
        <v>29676106</v>
      </c>
    </row>
    <row r="34" spans="1:4" ht="15" x14ac:dyDescent="0.25">
      <c r="A34" s="17" t="s">
        <v>26</v>
      </c>
      <c r="B34" s="6">
        <v>809293494</v>
      </c>
      <c r="C34" s="10">
        <v>62223148</v>
      </c>
      <c r="D34" s="11">
        <v>246158086</v>
      </c>
    </row>
    <row r="35" spans="1:4" ht="15" x14ac:dyDescent="0.25">
      <c r="A35" s="17" t="s">
        <v>27</v>
      </c>
      <c r="B35" s="6">
        <v>809293494</v>
      </c>
      <c r="C35" s="10">
        <v>62223148</v>
      </c>
      <c r="D35" s="11">
        <v>246158086</v>
      </c>
    </row>
    <row r="36" spans="1:4" ht="15" x14ac:dyDescent="0.25">
      <c r="A36" s="17" t="s">
        <v>28</v>
      </c>
      <c r="B36" s="6">
        <v>856898993.33999991</v>
      </c>
      <c r="C36" s="10">
        <v>65883333.059999995</v>
      </c>
      <c r="D36" s="11">
        <v>260637973.91999999</v>
      </c>
    </row>
    <row r="37" spans="1:4" ht="30" x14ac:dyDescent="0.25">
      <c r="A37" s="17" t="s">
        <v>29</v>
      </c>
      <c r="B37" s="6">
        <v>51343049.12652</v>
      </c>
      <c r="C37" s="10">
        <v>3834118.8665999998</v>
      </c>
      <c r="D37" s="11">
        <v>15497126.1864</v>
      </c>
    </row>
    <row r="38" spans="1:4" ht="15" x14ac:dyDescent="0.25">
      <c r="A38" s="17" t="s">
        <v>30</v>
      </c>
      <c r="B38" s="6">
        <v>784511990</v>
      </c>
      <c r="C38" s="10"/>
      <c r="D38" s="11">
        <v>572174784</v>
      </c>
    </row>
    <row r="39" spans="1:4" ht="15" x14ac:dyDescent="0.25">
      <c r="A39" s="12" t="s">
        <v>31</v>
      </c>
      <c r="B39" s="13">
        <f>ROUND(SUM(B23:B38),0)</f>
        <v>16735734792</v>
      </c>
      <c r="C39" s="14">
        <f>ROUND(SUM(C23:C38),0)</f>
        <v>1181882527</v>
      </c>
      <c r="D39" s="18">
        <f>ROUND(SUM(D23:D38),0)</f>
        <v>5417640306</v>
      </c>
    </row>
    <row r="40" spans="1:4" ht="15" x14ac:dyDescent="0.25">
      <c r="A40" s="17"/>
      <c r="B40" s="17"/>
      <c r="C40" s="17"/>
      <c r="D40" s="17"/>
    </row>
    <row r="41" spans="1:4" ht="15" x14ac:dyDescent="0.25">
      <c r="A41" s="17"/>
      <c r="B41" s="17"/>
      <c r="C41" s="17"/>
      <c r="D41" s="17"/>
    </row>
    <row r="42" spans="1:4" ht="15" x14ac:dyDescent="0.25">
      <c r="A42" s="17"/>
      <c r="B42" s="17"/>
      <c r="C42" s="17"/>
      <c r="D42" s="17"/>
    </row>
    <row r="43" spans="1:4" ht="30" x14ac:dyDescent="0.25">
      <c r="A43" s="17"/>
      <c r="B43" s="3" t="s">
        <v>1</v>
      </c>
      <c r="C43" s="4" t="s">
        <v>2</v>
      </c>
      <c r="D43" s="5" t="s">
        <v>3</v>
      </c>
    </row>
    <row r="44" spans="1:4" ht="15" x14ac:dyDescent="0.25">
      <c r="A44" s="17" t="s">
        <v>32</v>
      </c>
      <c r="B44" s="9">
        <v>9844964314</v>
      </c>
      <c r="C44" s="10">
        <v>19200000</v>
      </c>
      <c r="D44" s="8">
        <v>390000000</v>
      </c>
    </row>
    <row r="45" spans="1:4" ht="15" x14ac:dyDescent="0.25">
      <c r="A45" s="17" t="s">
        <v>33</v>
      </c>
      <c r="B45" s="9">
        <v>1900730800</v>
      </c>
      <c r="C45" s="10"/>
      <c r="D45" s="8">
        <v>198210000</v>
      </c>
    </row>
    <row r="46" spans="1:4" ht="15" x14ac:dyDescent="0.25">
      <c r="A46" s="17" t="s">
        <v>34</v>
      </c>
      <c r="B46" s="9">
        <v>373539780</v>
      </c>
      <c r="C46" s="10">
        <v>16240860</v>
      </c>
      <c r="D46" s="8">
        <v>151581360</v>
      </c>
    </row>
    <row r="47" spans="1:4" ht="15" x14ac:dyDescent="0.25">
      <c r="A47" s="17" t="s">
        <v>35</v>
      </c>
      <c r="B47" s="9">
        <v>576536170</v>
      </c>
      <c r="C47" s="10">
        <v>25066790</v>
      </c>
      <c r="D47" s="8">
        <v>233956707</v>
      </c>
    </row>
    <row r="48" spans="1:4" ht="15" x14ac:dyDescent="0.25">
      <c r="A48" s="17" t="s">
        <v>36</v>
      </c>
      <c r="B48" s="9"/>
      <c r="C48" s="10"/>
      <c r="D48" s="8">
        <v>230200000</v>
      </c>
    </row>
    <row r="49" spans="1:4" ht="15" x14ac:dyDescent="0.25">
      <c r="A49" s="17" t="s">
        <v>37</v>
      </c>
      <c r="B49" s="9">
        <v>398543000</v>
      </c>
      <c r="C49" s="10">
        <v>15750000</v>
      </c>
      <c r="D49" s="8">
        <v>170070000</v>
      </c>
    </row>
    <row r="50" spans="1:4" ht="15" x14ac:dyDescent="0.25">
      <c r="A50" s="17" t="s">
        <v>38</v>
      </c>
      <c r="B50" s="9">
        <v>69000000</v>
      </c>
      <c r="C50" s="10">
        <v>3000000</v>
      </c>
      <c r="D50" s="8">
        <v>39500000</v>
      </c>
    </row>
    <row r="51" spans="1:4" ht="15" x14ac:dyDescent="0.25">
      <c r="A51" s="17" t="s">
        <v>39</v>
      </c>
      <c r="B51" s="9"/>
      <c r="C51" s="10"/>
      <c r="D51" s="8"/>
    </row>
    <row r="52" spans="1:4" ht="15" x14ac:dyDescent="0.25">
      <c r="A52" s="17" t="s">
        <v>40</v>
      </c>
      <c r="B52" s="9">
        <v>6273516840</v>
      </c>
      <c r="C52" s="10">
        <v>8370806028</v>
      </c>
      <c r="D52" s="8">
        <v>70000000</v>
      </c>
    </row>
    <row r="53" spans="1:4" ht="15" x14ac:dyDescent="0.25">
      <c r="A53" s="17" t="s">
        <v>41</v>
      </c>
      <c r="B53" s="9">
        <v>18257817</v>
      </c>
      <c r="C53" s="10"/>
      <c r="D53" s="8">
        <v>7824779</v>
      </c>
    </row>
    <row r="54" spans="1:4" ht="15" x14ac:dyDescent="0.25">
      <c r="A54" s="17" t="s">
        <v>42</v>
      </c>
      <c r="B54" s="9">
        <v>1056025597</v>
      </c>
      <c r="C54" s="10"/>
      <c r="D54" s="8">
        <v>350000000</v>
      </c>
    </row>
    <row r="55" spans="1:4" ht="15" x14ac:dyDescent="0.25">
      <c r="A55" s="17" t="s">
        <v>43</v>
      </c>
      <c r="B55" s="9">
        <v>30182109</v>
      </c>
      <c r="C55" s="10">
        <v>0</v>
      </c>
      <c r="D55" s="8">
        <v>258135190</v>
      </c>
    </row>
    <row r="56" spans="1:4" ht="15" x14ac:dyDescent="0.25">
      <c r="A56" s="17" t="s">
        <v>44</v>
      </c>
      <c r="B56" s="9">
        <v>970000000</v>
      </c>
      <c r="C56" s="10"/>
      <c r="D56" s="8">
        <v>162000000</v>
      </c>
    </row>
    <row r="57" spans="1:4" ht="15" x14ac:dyDescent="0.25">
      <c r="A57" s="17" t="s">
        <v>45</v>
      </c>
      <c r="B57" s="9">
        <v>104000000</v>
      </c>
      <c r="C57" s="10">
        <v>0</v>
      </c>
      <c r="D57" s="8">
        <v>56000000</v>
      </c>
    </row>
    <row r="58" spans="1:4" ht="15" x14ac:dyDescent="0.25">
      <c r="A58" s="17" t="s">
        <v>46</v>
      </c>
      <c r="B58" s="9">
        <v>5600872524</v>
      </c>
      <c r="C58" s="10">
        <v>661800000</v>
      </c>
      <c r="D58" s="8">
        <v>620000000</v>
      </c>
    </row>
    <row r="59" spans="1:4" ht="15" x14ac:dyDescent="0.25">
      <c r="A59" s="17" t="s">
        <v>47</v>
      </c>
      <c r="B59" s="9">
        <f>22309031672-250799177</f>
        <v>22058232495</v>
      </c>
      <c r="C59" s="10">
        <v>10228447940</v>
      </c>
      <c r="D59" s="8">
        <v>1000000000</v>
      </c>
    </row>
    <row r="60" spans="1:4" ht="15" x14ac:dyDescent="0.25">
      <c r="A60" s="17"/>
      <c r="B60" s="9"/>
      <c r="C60" s="10"/>
      <c r="D60" s="8"/>
    </row>
    <row r="61" spans="1:4" ht="15" x14ac:dyDescent="0.25">
      <c r="A61" s="12" t="s">
        <v>48</v>
      </c>
      <c r="B61" s="13">
        <f>ROUND(SUM(B44:B60),0)</f>
        <v>49274401446</v>
      </c>
      <c r="C61" s="19">
        <f>ROUND(SUM(C44:C60),0)</f>
        <v>19340311618</v>
      </c>
      <c r="D61" s="18">
        <f>ROUND(SUM(D44:D60),0)</f>
        <v>3937478036</v>
      </c>
    </row>
    <row r="62" spans="1:4" ht="15" x14ac:dyDescent="0.25">
      <c r="A62" s="17"/>
      <c r="B62" s="17"/>
      <c r="C62" s="17"/>
      <c r="D62" s="17"/>
    </row>
    <row r="63" spans="1:4" ht="15" x14ac:dyDescent="0.25">
      <c r="A63" s="17"/>
      <c r="B63" s="17"/>
      <c r="C63" s="17"/>
      <c r="D63" s="17"/>
    </row>
    <row r="64" spans="1:4" ht="15" x14ac:dyDescent="0.25">
      <c r="A64" s="17"/>
      <c r="B64" s="17"/>
      <c r="C64" s="17"/>
      <c r="D64" s="17"/>
    </row>
    <row r="65" spans="1:4" ht="15" x14ac:dyDescent="0.25">
      <c r="A65" s="17"/>
      <c r="B65" s="17"/>
      <c r="C65" s="17"/>
      <c r="D65" s="17"/>
    </row>
    <row r="66" spans="1:4" ht="15" x14ac:dyDescent="0.25">
      <c r="A66" s="17"/>
      <c r="B66" s="17"/>
      <c r="C66" s="17"/>
      <c r="D66" s="17"/>
    </row>
    <row r="67" spans="1:4" ht="30" x14ac:dyDescent="0.25">
      <c r="A67" s="17"/>
      <c r="B67" s="3" t="s">
        <v>1</v>
      </c>
      <c r="C67" s="4" t="s">
        <v>2</v>
      </c>
      <c r="D67" s="5" t="s">
        <v>3</v>
      </c>
    </row>
    <row r="68" spans="1:4" ht="15" x14ac:dyDescent="0.25">
      <c r="A68" s="17" t="s">
        <v>49</v>
      </c>
      <c r="B68" s="6">
        <v>600000000</v>
      </c>
      <c r="C68" s="10"/>
      <c r="D68" s="8"/>
    </row>
    <row r="69" spans="1:4" ht="15" x14ac:dyDescent="0.25">
      <c r="A69" s="17" t="s">
        <v>50</v>
      </c>
      <c r="B69" s="6">
        <v>600000000</v>
      </c>
      <c r="C69" s="10"/>
      <c r="D69" s="8"/>
    </row>
    <row r="70" spans="1:4" ht="45" x14ac:dyDescent="0.25">
      <c r="A70" s="17" t="s">
        <v>51</v>
      </c>
      <c r="B70" s="6"/>
      <c r="C70" s="10">
        <v>60000000</v>
      </c>
      <c r="D70" s="8"/>
    </row>
    <row r="71" spans="1:4" ht="30" x14ac:dyDescent="0.25">
      <c r="A71" s="17" t="s">
        <v>52</v>
      </c>
      <c r="B71" s="6"/>
      <c r="C71" s="10">
        <f>8996935808-481600418</f>
        <v>8515335390</v>
      </c>
      <c r="D71" s="11"/>
    </row>
    <row r="72" spans="1:4" ht="15" x14ac:dyDescent="0.25">
      <c r="A72" s="17"/>
      <c r="B72" s="6"/>
      <c r="C72" s="10"/>
      <c r="D72" s="8"/>
    </row>
    <row r="73" spans="1:4" ht="15" x14ac:dyDescent="0.25">
      <c r="A73" s="12" t="s">
        <v>53</v>
      </c>
      <c r="B73" s="13">
        <f>ROUND(SUM(B68:B72,0),0)</f>
        <v>1200000000</v>
      </c>
      <c r="C73" s="19">
        <f>ROUND(SUM(C68:C72,0),0)</f>
        <v>8575335390</v>
      </c>
      <c r="D73" s="15">
        <f>ROUND(SUM(D68:D72),0)</f>
        <v>0</v>
      </c>
    </row>
    <row r="74" spans="1:4" ht="15" x14ac:dyDescent="0.25">
      <c r="A74" s="1"/>
      <c r="B74" s="1"/>
      <c r="C74" s="1"/>
      <c r="D74" s="1"/>
    </row>
    <row r="75" spans="1:4" ht="15" x14ac:dyDescent="0.25">
      <c r="A75" s="26"/>
      <c r="B75" s="25"/>
      <c r="C75" s="25"/>
      <c r="D75" s="25"/>
    </row>
    <row r="76" spans="1:4" ht="15" x14ac:dyDescent="0.25">
      <c r="A76" s="1"/>
      <c r="B76" s="1"/>
      <c r="C76" s="1"/>
      <c r="D76" s="1"/>
    </row>
    <row r="77" spans="1:4" ht="15" x14ac:dyDescent="0.25">
      <c r="A77" s="26"/>
      <c r="B77" s="25"/>
      <c r="C77" s="25"/>
      <c r="D77" s="25"/>
    </row>
    <row r="78" spans="1:4" ht="15" x14ac:dyDescent="0.25">
      <c r="A78" s="1"/>
      <c r="B78" s="1"/>
      <c r="C78" s="1"/>
      <c r="D78" s="1"/>
    </row>
    <row r="79" spans="1:4" ht="15" x14ac:dyDescent="0.25">
      <c r="A79" s="17"/>
      <c r="B79" s="17"/>
      <c r="C79" s="17"/>
      <c r="D79" s="17"/>
    </row>
    <row r="80" spans="1:4" ht="30" x14ac:dyDescent="0.25">
      <c r="A80" s="17"/>
      <c r="B80" s="3" t="s">
        <v>1</v>
      </c>
      <c r="C80" s="4" t="s">
        <v>2</v>
      </c>
      <c r="D80" s="5" t="s">
        <v>3</v>
      </c>
    </row>
    <row r="81" spans="1:4" ht="30" x14ac:dyDescent="0.25">
      <c r="A81" s="17" t="s">
        <v>54</v>
      </c>
      <c r="B81" s="9">
        <v>5700000000</v>
      </c>
      <c r="C81" s="7"/>
      <c r="D81" s="11">
        <v>333000000</v>
      </c>
    </row>
    <row r="82" spans="1:4" ht="15" x14ac:dyDescent="0.25">
      <c r="A82" s="17" t="s">
        <v>55</v>
      </c>
      <c r="B82" s="9">
        <v>1600000000</v>
      </c>
      <c r="C82" s="7"/>
      <c r="D82" s="11">
        <v>130000000</v>
      </c>
    </row>
    <row r="83" spans="1:4" ht="45" x14ac:dyDescent="0.25">
      <c r="A83" s="17" t="s">
        <v>56</v>
      </c>
      <c r="B83" s="9">
        <v>4725657096</v>
      </c>
      <c r="C83" s="7"/>
      <c r="D83" s="11">
        <v>109635290</v>
      </c>
    </row>
    <row r="84" spans="1:4" ht="15" x14ac:dyDescent="0.25">
      <c r="A84" s="1" t="s">
        <v>57</v>
      </c>
      <c r="B84" s="9"/>
      <c r="C84" s="7"/>
      <c r="D84" s="11"/>
    </row>
    <row r="85" spans="1:4" ht="15" x14ac:dyDescent="0.25">
      <c r="A85" s="12" t="s">
        <v>58</v>
      </c>
      <c r="B85" s="13">
        <f>ROUND(SUM(B81:B84),0)</f>
        <v>12025657096</v>
      </c>
      <c r="C85" s="10">
        <f>ROUND(SUM(C81:C84),0)</f>
        <v>0</v>
      </c>
      <c r="D85" s="18">
        <f>ROUND(SUM(D81:D84),0)</f>
        <v>572635290</v>
      </c>
    </row>
    <row r="86" spans="1:4" ht="15" x14ac:dyDescent="0.25">
      <c r="A86" s="1"/>
      <c r="B86" s="1"/>
      <c r="C86" s="1"/>
      <c r="D86" s="1"/>
    </row>
    <row r="87" spans="1:4" ht="15" x14ac:dyDescent="0.25">
      <c r="A87" s="1"/>
      <c r="B87" s="1"/>
      <c r="C87" s="1"/>
      <c r="D87" s="1"/>
    </row>
    <row r="88" spans="1:4" ht="15" x14ac:dyDescent="0.25">
      <c r="A88" s="1"/>
      <c r="B88" s="1"/>
      <c r="C88" s="1"/>
      <c r="D88" s="1"/>
    </row>
    <row r="89" spans="1:4" ht="30" x14ac:dyDescent="0.25">
      <c r="A89" s="1"/>
      <c r="B89" s="3" t="s">
        <v>1</v>
      </c>
      <c r="C89" s="4" t="s">
        <v>2</v>
      </c>
      <c r="D89" s="5" t="s">
        <v>3</v>
      </c>
    </row>
    <row r="90" spans="1:4" ht="30" x14ac:dyDescent="0.25">
      <c r="A90" s="17" t="s">
        <v>59</v>
      </c>
      <c r="B90" s="9">
        <v>750000000</v>
      </c>
      <c r="C90" s="7">
        <v>100000000</v>
      </c>
      <c r="D90" s="11">
        <v>100000000</v>
      </c>
    </row>
    <row r="91" spans="1:4" ht="15" x14ac:dyDescent="0.25">
      <c r="A91" s="17" t="s">
        <v>60</v>
      </c>
      <c r="B91" s="9">
        <v>40000000</v>
      </c>
      <c r="C91" s="7"/>
      <c r="D91" s="11">
        <v>5273959</v>
      </c>
    </row>
    <row r="92" spans="1:4" ht="15" x14ac:dyDescent="0.25">
      <c r="A92" s="17" t="s">
        <v>61</v>
      </c>
      <c r="B92" s="9"/>
      <c r="C92" s="10"/>
      <c r="D92" s="11"/>
    </row>
    <row r="93" spans="1:4" ht="15" x14ac:dyDescent="0.25">
      <c r="A93" s="17"/>
      <c r="B93" s="6"/>
      <c r="C93" s="10"/>
      <c r="D93" s="8"/>
    </row>
    <row r="94" spans="1:4" ht="15" x14ac:dyDescent="0.25">
      <c r="A94" s="12" t="s">
        <v>62</v>
      </c>
      <c r="B94" s="13">
        <f>ROUND(SUM(B90:B93),0)</f>
        <v>790000000</v>
      </c>
      <c r="C94" s="19">
        <f>ROUND(SUM(C90:C93),0)</f>
        <v>100000000</v>
      </c>
      <c r="D94" s="18">
        <f>ROUND(SUM(D90:D93),0)</f>
        <v>105273959</v>
      </c>
    </row>
    <row r="95" spans="1:4" ht="15" x14ac:dyDescent="0.25">
      <c r="A95" s="1"/>
      <c r="B95" s="1"/>
      <c r="C95" s="1"/>
      <c r="D95" s="1"/>
    </row>
    <row r="96" spans="1:4" ht="15" x14ac:dyDescent="0.25">
      <c r="A96" s="26"/>
      <c r="B96" s="25"/>
      <c r="C96" s="25"/>
      <c r="D96" s="25"/>
    </row>
    <row r="97" spans="1:4" ht="15" x14ac:dyDescent="0.25">
      <c r="A97" s="1"/>
      <c r="B97" s="2"/>
      <c r="C97" s="2"/>
      <c r="D97" s="2"/>
    </row>
    <row r="98" spans="1:4" ht="15" x14ac:dyDescent="0.25">
      <c r="A98" s="1"/>
      <c r="B98" s="2"/>
      <c r="C98" s="2"/>
      <c r="D98" s="2"/>
    </row>
    <row r="99" spans="1:4" ht="33.75" x14ac:dyDescent="0.5">
      <c r="A99" s="24" t="s">
        <v>63</v>
      </c>
      <c r="B99" s="25"/>
      <c r="C99" s="25"/>
      <c r="D99" s="25"/>
    </row>
    <row r="100" spans="1:4" ht="30" x14ac:dyDescent="0.25">
      <c r="A100" s="1"/>
      <c r="B100" s="3" t="s">
        <v>1</v>
      </c>
      <c r="C100" s="4" t="s">
        <v>2</v>
      </c>
      <c r="D100" s="5" t="s">
        <v>3</v>
      </c>
    </row>
    <row r="101" spans="1:4" ht="15" x14ac:dyDescent="0.25">
      <c r="A101" s="12" t="s">
        <v>64</v>
      </c>
      <c r="B101" s="13">
        <f>+B14</f>
        <v>80025793334</v>
      </c>
      <c r="C101" s="14">
        <v>29197529535</v>
      </c>
      <c r="D101" s="15">
        <v>10033027591</v>
      </c>
    </row>
    <row r="102" spans="1:4" ht="15" x14ac:dyDescent="0.25">
      <c r="A102" s="1"/>
      <c r="B102" s="6"/>
      <c r="C102" s="10"/>
      <c r="D102" s="8"/>
    </row>
    <row r="103" spans="1:4" ht="15" x14ac:dyDescent="0.25">
      <c r="A103" s="1" t="s">
        <v>65</v>
      </c>
      <c r="B103" s="6"/>
      <c r="C103" s="10"/>
      <c r="D103" s="8"/>
    </row>
    <row r="104" spans="1:4" ht="15" x14ac:dyDescent="0.25">
      <c r="A104" s="1" t="s">
        <v>31</v>
      </c>
      <c r="B104" s="9">
        <f>B39</f>
        <v>16735734792</v>
      </c>
      <c r="C104" s="7">
        <f>C39</f>
        <v>1181882527</v>
      </c>
      <c r="D104" s="11">
        <f>D39</f>
        <v>5417640306</v>
      </c>
    </row>
    <row r="105" spans="1:4" ht="15" x14ac:dyDescent="0.25">
      <c r="A105" s="1" t="s">
        <v>48</v>
      </c>
      <c r="B105" s="9">
        <f>B61</f>
        <v>49274401446</v>
      </c>
      <c r="C105" s="7">
        <f>C61</f>
        <v>19340311618</v>
      </c>
      <c r="D105" s="11">
        <f>D61</f>
        <v>3937478036</v>
      </c>
    </row>
    <row r="106" spans="1:4" ht="15" x14ac:dyDescent="0.25">
      <c r="A106" s="1" t="s">
        <v>53</v>
      </c>
      <c r="B106" s="9">
        <f>B73</f>
        <v>1200000000</v>
      </c>
      <c r="C106" s="7">
        <f>C73</f>
        <v>8575335390</v>
      </c>
      <c r="D106" s="11">
        <f>D73</f>
        <v>0</v>
      </c>
    </row>
    <row r="107" spans="1:4" ht="15" x14ac:dyDescent="0.25">
      <c r="A107" s="1" t="s">
        <v>58</v>
      </c>
      <c r="B107" s="9">
        <f>B85</f>
        <v>12025657096</v>
      </c>
      <c r="C107" s="7">
        <f>C85</f>
        <v>0</v>
      </c>
      <c r="D107" s="11">
        <f>D85</f>
        <v>572635290</v>
      </c>
    </row>
    <row r="108" spans="1:4" ht="15" x14ac:dyDescent="0.25">
      <c r="A108" s="1" t="s">
        <v>62</v>
      </c>
      <c r="B108" s="9">
        <f t="shared" ref="B108:D108" si="0">B94</f>
        <v>790000000</v>
      </c>
      <c r="C108" s="7">
        <f t="shared" si="0"/>
        <v>100000000</v>
      </c>
      <c r="D108" s="11">
        <f t="shared" si="0"/>
        <v>105273959</v>
      </c>
    </row>
    <row r="109" spans="1:4" ht="15" x14ac:dyDescent="0.25">
      <c r="A109" s="1"/>
      <c r="B109" s="6"/>
      <c r="C109" s="10"/>
      <c r="D109" s="8"/>
    </row>
    <row r="110" spans="1:4" ht="15" x14ac:dyDescent="0.25">
      <c r="A110" s="12" t="s">
        <v>66</v>
      </c>
      <c r="B110" s="20">
        <f>ROUND(SUM(B102:B109),0)</f>
        <v>80025793334</v>
      </c>
      <c r="C110" s="19">
        <f>ROUND(SUM(C102:C109),0)</f>
        <v>29197529535</v>
      </c>
      <c r="D110" s="18">
        <f>ROUND(SUM(D102:D109),0)</f>
        <v>10033027591</v>
      </c>
    </row>
    <row r="111" spans="1:4" ht="6.95" customHeight="1" x14ac:dyDescent="0.25">
      <c r="A111" s="1"/>
      <c r="B111" s="21"/>
      <c r="C111" s="21"/>
      <c r="D111" s="21"/>
    </row>
    <row r="112" spans="1:4" ht="15" x14ac:dyDescent="0.25">
      <c r="A112" s="1" t="s">
        <v>67</v>
      </c>
      <c r="B112" s="2">
        <f>B101+C101+D101</f>
        <v>119256350460</v>
      </c>
      <c r="C112" s="2"/>
      <c r="D112" s="2"/>
    </row>
    <row r="113" spans="1:4" ht="15" x14ac:dyDescent="0.25">
      <c r="A113" s="1" t="s">
        <v>68</v>
      </c>
      <c r="B113" s="2">
        <f>B110+C110+D110</f>
        <v>119256350460</v>
      </c>
      <c r="C113" s="2"/>
      <c r="D113" s="2"/>
    </row>
    <row r="114" spans="1:4" ht="6" customHeight="1" thickBot="1" x14ac:dyDescent="0.3">
      <c r="A114" s="1"/>
      <c r="B114" s="2"/>
      <c r="C114" s="2"/>
      <c r="D114" s="2"/>
    </row>
    <row r="115" spans="1:4" ht="15.75" thickBot="1" x14ac:dyDescent="0.3">
      <c r="A115" s="22" t="s">
        <v>69</v>
      </c>
      <c r="B115" s="23">
        <f>B112-B113</f>
        <v>0</v>
      </c>
      <c r="C115" s="2"/>
      <c r="D115" s="2"/>
    </row>
    <row r="116" spans="1:4" ht="15" x14ac:dyDescent="0.25">
      <c r="A116" s="1"/>
      <c r="B116" s="2"/>
      <c r="C116" s="2"/>
      <c r="D116" s="2"/>
    </row>
    <row r="117" spans="1:4" ht="15" x14ac:dyDescent="0.25">
      <c r="A117" s="1"/>
      <c r="B117" s="2"/>
      <c r="C117" s="2"/>
      <c r="D117" s="2"/>
    </row>
    <row r="118" spans="1:4" ht="15" x14ac:dyDescent="0.25">
      <c r="A118" s="1"/>
      <c r="B118" s="2"/>
      <c r="C118" s="2"/>
      <c r="D118" s="2"/>
    </row>
    <row r="119" spans="1:4" ht="15" x14ac:dyDescent="0.25">
      <c r="A119" s="1"/>
      <c r="B119" s="2"/>
      <c r="C119" s="2"/>
      <c r="D119" s="2"/>
    </row>
    <row r="120" spans="1:4" ht="15" x14ac:dyDescent="0.25">
      <c r="A120" s="1"/>
      <c r="B120" s="2"/>
      <c r="C120" s="2"/>
      <c r="D120" s="2"/>
    </row>
  </sheetData>
  <mergeCells count="6">
    <mergeCell ref="A3:D3"/>
    <mergeCell ref="A20:D20"/>
    <mergeCell ref="A75:D75"/>
    <mergeCell ref="A77:D77"/>
    <mergeCell ref="A96:D96"/>
    <mergeCell ref="A99:D99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2021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Jaime Quintero Martinez</dc:creator>
  <cp:lastModifiedBy>ASIST CONTABLE</cp:lastModifiedBy>
  <dcterms:created xsi:type="dcterms:W3CDTF">2021-01-14T20:09:46Z</dcterms:created>
  <dcterms:modified xsi:type="dcterms:W3CDTF">2022-04-01T20:16:42Z</dcterms:modified>
</cp:coreProperties>
</file>