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SIST_CONTABLE\Desktop\"/>
    </mc:Choice>
  </mc:AlternateContent>
  <xr:revisionPtr revIDLastSave="0" documentId="13_ncr:1_{F721BE58-4F3A-4DA7-BA0D-56851DB7C670}" xr6:coauthVersionLast="47" xr6:coauthVersionMax="47" xr10:uidLastSave="{00000000-0000-0000-0000-000000000000}"/>
  <bookViews>
    <workbookView xWindow="-120" yWindow="-120" windowWidth="29040" windowHeight="15840" xr2:uid="{FA51C9B1-B686-4D8D-B308-23451495735D}"/>
  </bookViews>
  <sheets>
    <sheet name="PRESUPUESTO 2022" sheetId="3" r:id="rId1"/>
    <sheet name="presupuesto de gast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C14" i="3"/>
  <c r="F15" i="3" s="1"/>
  <c r="E66" i="1"/>
  <c r="E26" i="3" s="1"/>
  <c r="D66" i="1"/>
  <c r="D26" i="3" s="1"/>
  <c r="C66" i="1"/>
  <c r="C26" i="3" s="1"/>
  <c r="E58" i="1"/>
  <c r="D58" i="1"/>
  <c r="D25" i="3" s="1"/>
  <c r="C58" i="1"/>
  <c r="E51" i="1"/>
  <c r="E24" i="3" s="1"/>
  <c r="D51" i="1"/>
  <c r="D24" i="3" s="1"/>
  <c r="C51" i="1"/>
  <c r="C24" i="3" s="1"/>
  <c r="E42" i="1"/>
  <c r="E23" i="3" s="1"/>
  <c r="D42" i="1"/>
  <c r="C42" i="1"/>
  <c r="C23" i="3" s="1"/>
  <c r="E21" i="1"/>
  <c r="E22" i="3" s="1"/>
  <c r="D21" i="1"/>
  <c r="D22" i="3" s="1"/>
  <c r="C21" i="1"/>
  <c r="C22" i="3" s="1"/>
  <c r="C68" i="1" l="1"/>
  <c r="D23" i="3"/>
  <c r="D27" i="3" s="1"/>
  <c r="D68" i="1"/>
  <c r="C16" i="3"/>
  <c r="E68" i="1"/>
  <c r="C25" i="3"/>
  <c r="C27" i="3" s="1"/>
  <c r="E25" i="3"/>
  <c r="E27" i="3" s="1"/>
  <c r="D31" i="3" l="1"/>
  <c r="C70" i="1"/>
  <c r="C29" i="3"/>
  <c r="C31" i="3" s="1"/>
</calcChain>
</file>

<file path=xl/sharedStrings.xml><?xml version="1.0" encoding="utf-8"?>
<sst xmlns="http://schemas.openxmlformats.org/spreadsheetml/2006/main" count="158" uniqueCount="115">
  <si>
    <t>ACUEDUCTO Y ALCANTARILLADO</t>
  </si>
  <si>
    <t>ALUMBRADO PUBLICO</t>
  </si>
  <si>
    <t xml:space="preserve">CENTRAL </t>
  </si>
  <si>
    <t>HONORARIOS PROFESIONALES</t>
  </si>
  <si>
    <t>ASOCIADOS AL PERSONAL</t>
  </si>
  <si>
    <t>MATERIALES Y SUMINISTROS</t>
  </si>
  <si>
    <t>COMPRA DE EQUIPOS</t>
  </si>
  <si>
    <t>DOTACIÓN DE PERSONAL</t>
  </si>
  <si>
    <t>BIENESTAR SOCIAL</t>
  </si>
  <si>
    <t>OTRAS ADQUISICIONES DE BIENES</t>
  </si>
  <si>
    <t>CAPACITACIÓN</t>
  </si>
  <si>
    <t>VIATICOS Y GASTOS DE VIAJE</t>
  </si>
  <si>
    <t>COMUNICACIONES Y TRANSPORTE</t>
  </si>
  <si>
    <t>SERVICIOS PÚBLICOS</t>
  </si>
  <si>
    <t>SEGUROS</t>
  </si>
  <si>
    <t>IMPRESOS Y PUBLICACIONES</t>
  </si>
  <si>
    <t>MANTENIMIENTO</t>
  </si>
  <si>
    <t>VIGILANCIA</t>
  </si>
  <si>
    <t>ASEO</t>
  </si>
  <si>
    <t>ARRENDAMIENTOS</t>
  </si>
  <si>
    <t>OTRAS ADQUISICIONES DE SERVICIOS</t>
  </si>
  <si>
    <t>ASOCIADOS A LA OPERACION</t>
  </si>
  <si>
    <t>ACUEDUCTOS Y PLANTAS</t>
  </si>
  <si>
    <t>ALCANTARILLADOS Y REDES</t>
  </si>
  <si>
    <t>OTROS GASTOS EN MEJORAMIENTO Y MANTENIMIENTO DE INFRAESTRUCTURA PROPIA DEL SECTOR</t>
  </si>
  <si>
    <t>MEJORAMIENTO Y MANTENIMIENTO DE INFRAESTRUCTURA ADMINISTRATIVA</t>
  </si>
  <si>
    <t>ASOCIADOS A LA INVERSION</t>
  </si>
  <si>
    <t>SERVICIO DE LA DEUDA - BANCA COMERCIAL</t>
  </si>
  <si>
    <t xml:space="preserve">INTERESES </t>
  </si>
  <si>
    <t>A LAS CORPORACIONES AUTONOMAS REGIONALES (EXCLUYENDO LA SOBRETASA AMBIENTAL)</t>
  </si>
  <si>
    <t>ASOCIADOS A DEUDA Y MEDIO AMBIENTE</t>
  </si>
  <si>
    <t>COMISIONES, INTERESES Y DEMÁS GASTOS BANCARIOS Y FIDUCIARIOS</t>
  </si>
  <si>
    <t>CUOTA DE AUDITAJE</t>
  </si>
  <si>
    <t>PAGOS VIGENCIAS ANTERIORES</t>
  </si>
  <si>
    <t>OTROS COSTOS</t>
  </si>
  <si>
    <t>TOTAL PRESUPUESTO DE GASTOS</t>
  </si>
  <si>
    <t>Presupuesto de Ingresos</t>
  </si>
  <si>
    <t>ALUMBRADO PÚBLICO</t>
  </si>
  <si>
    <t>SERVICIOS DE ACUEDUCTO Y ALCANTARILLADO- USUARIOS</t>
  </si>
  <si>
    <t xml:space="preserve">SUBSIDIOS DE ACUEDUCTO </t>
  </si>
  <si>
    <t>SUBSIDIOS DE ALCANTARILLADO</t>
  </si>
  <si>
    <t>RECOLECCION Y TRANSPORTE</t>
  </si>
  <si>
    <t>SUPERVISION CONTRATO DE CONCESION</t>
  </si>
  <si>
    <t>RENDIMIENTOS FINANCIEROS</t>
  </si>
  <si>
    <t>RECUPERACIÓN DE CARTERA</t>
  </si>
  <si>
    <t>FACTURACION ANTENAS</t>
  </si>
  <si>
    <t>SUBTOTAL INGRESOS</t>
  </si>
  <si>
    <t>TOTAL CREDITOS</t>
  </si>
  <si>
    <t>Presupuesto de Gastos</t>
  </si>
  <si>
    <t>ACUEDUCTO Y ALCANTARILLADO 2022</t>
  </si>
  <si>
    <t>ALUMBRADO PUBLICO 2022</t>
  </si>
  <si>
    <t>CENTRAL 2022</t>
  </si>
  <si>
    <t>ASOCIADOS A LA OPERACIÓN</t>
  </si>
  <si>
    <t>TOTAL CONTRACREDITOS 2022</t>
  </si>
  <si>
    <t>DIFERENCIA</t>
  </si>
  <si>
    <t>RUBRO PRESUPUESTAL</t>
  </si>
  <si>
    <t>OTROS SERVICIOS PERSONALES INDIRECTOS</t>
  </si>
  <si>
    <t>SUELDOS</t>
  </si>
  <si>
    <t>SUELDOS DE VACACIONES</t>
  </si>
  <si>
    <t>BONIFICACIÓN POR SERVICIOS PRESTADOS</t>
  </si>
  <si>
    <t>PRIMA DE NAVIDAD</t>
  </si>
  <si>
    <t>PRIMA DE SERVICIOS</t>
  </si>
  <si>
    <t>PRIMA DE VACACIONES</t>
  </si>
  <si>
    <t>SERVICIO NACIONAL DE APRENDIZAJE -SENA-</t>
  </si>
  <si>
    <t>INSTITUTO COLOMBIANO DE BIENESTAR FAMILIAR -ICBF-</t>
  </si>
  <si>
    <t>FONDOS DE CESANTÍAS</t>
  </si>
  <si>
    <t>FONDOS DE PENSIONES</t>
  </si>
  <si>
    <t>EMPRESAS PROMOTORAS DE SALUD</t>
  </si>
  <si>
    <t>ADMINISTRADORAS RIESGOS PROFESIONALES</t>
  </si>
  <si>
    <t>APORTES PARAFISCALES A LAS CAJAS DE COMPENSACIÓN FAMILIAR</t>
  </si>
  <si>
    <t>1-</t>
  </si>
  <si>
    <t>2-</t>
  </si>
  <si>
    <t>3-</t>
  </si>
  <si>
    <t>2.1.01.01.01.01</t>
  </si>
  <si>
    <t>2.1.01.01.01.02</t>
  </si>
  <si>
    <t>2.1.01.01.05</t>
  </si>
  <si>
    <t>2.1.01.01.17</t>
  </si>
  <si>
    <t>2.1.01.01.19</t>
  </si>
  <si>
    <t>2.1.01.01.21</t>
  </si>
  <si>
    <t>2.1.01.02.03</t>
  </si>
  <si>
    <t>2.1.01.02.98</t>
  </si>
  <si>
    <t>2.1.01.03.01.03.01</t>
  </si>
  <si>
    <t>2.1.01.03.01.03.03</t>
  </si>
  <si>
    <t>2.1.01.03.03.01.01</t>
  </si>
  <si>
    <t>2.1.01.03.03.01.03</t>
  </si>
  <si>
    <t>2.1.01.03.03.01.05</t>
  </si>
  <si>
    <t>2.1.01.03.03.02</t>
  </si>
  <si>
    <t>2.1.01.03.03.03</t>
  </si>
  <si>
    <t>2.1.02.01.01</t>
  </si>
  <si>
    <t>2.1.02.01.03</t>
  </si>
  <si>
    <t>2.1.02.01.05</t>
  </si>
  <si>
    <t>2.1.02.01.07</t>
  </si>
  <si>
    <t>2.1.02.01.98</t>
  </si>
  <si>
    <t>2.1.02.02.01</t>
  </si>
  <si>
    <t>2.1.02.02.03</t>
  </si>
  <si>
    <t>2.1.02.02.05</t>
  </si>
  <si>
    <t>2.1.02.02.07</t>
  </si>
  <si>
    <t>2.1.02.02.09</t>
  </si>
  <si>
    <t>2.1.02.02.13</t>
  </si>
  <si>
    <t>2.1.02.02.15</t>
  </si>
  <si>
    <t>2.1.02.02.17</t>
  </si>
  <si>
    <t>2.1.02.02.19</t>
  </si>
  <si>
    <t>2.1.02.02.21</t>
  </si>
  <si>
    <t>2.1.02.02.98</t>
  </si>
  <si>
    <t>2.3.01.01.01.13</t>
  </si>
  <si>
    <t>2.3.01.01.01.15</t>
  </si>
  <si>
    <t>2.3.01.01.03.98</t>
  </si>
  <si>
    <t>2.3.01.02.03</t>
  </si>
  <si>
    <t>2.4.01.01.01</t>
  </si>
  <si>
    <t>2.4.01.02.01</t>
  </si>
  <si>
    <t>2.1.03.01.01.03.01.01.01</t>
  </si>
  <si>
    <t>2.4.01.03.01</t>
  </si>
  <si>
    <t>2.1.03.98.05</t>
  </si>
  <si>
    <t>2.1.02.93.01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</si>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</sst>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b/>
      <sz val="2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name val="Sans 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164" fontId="5" fillId="3" borderId="0" xfId="0" applyNumberFormat="1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 vertical="top" wrapText="1"/>
    </xf>
    <xf numFmtId="164" fontId="5" fillId="5" borderId="0" xfId="0" applyNumberFormat="1" applyFont="1" applyFill="1" applyAlignment="1">
      <alignment horizontal="center" vertical="top" wrapText="1"/>
    </xf>
    <xf numFmtId="164" fontId="4" fillId="3" borderId="0" xfId="0" applyNumberFormat="1" applyFont="1" applyFill="1"/>
    <xf numFmtId="164" fontId="4" fillId="4" borderId="0" xfId="0" applyNumberFormat="1" applyFont="1" applyFill="1"/>
    <xf numFmtId="164" fontId="4" fillId="5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5" fillId="2" borderId="0" xfId="0" applyFont="1" applyFill="1"/>
    <xf numFmtId="164" fontId="5" fillId="3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5" fillId="5" borderId="0" xfId="0" applyNumberFormat="1" applyFont="1" applyFill="1"/>
    <xf numFmtId="164" fontId="4" fillId="3" borderId="0" xfId="0" applyNumberFormat="1" applyFont="1" applyFill="1" applyAlignment="1">
      <alignment horizontal="right"/>
    </xf>
    <xf numFmtId="164" fontId="4" fillId="5" borderId="0" xfId="0" applyNumberFormat="1" applyFont="1" applyFill="1"/>
    <xf numFmtId="164" fontId="5" fillId="4" borderId="0" xfId="0" applyNumberFormat="1" applyFont="1" applyFill="1"/>
    <xf numFmtId="164" fontId="5" fillId="5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/>
    </xf>
    <xf numFmtId="0" fontId="5" fillId="2" borderId="0" xfId="2" applyFont="1" applyFill="1" applyAlignment="1">
      <alignment wrapText="1"/>
    </xf>
    <xf numFmtId="164" fontId="5" fillId="3" borderId="0" xfId="2" applyNumberFormat="1" applyFont="1" applyFill="1"/>
    <xf numFmtId="164" fontId="5" fillId="4" borderId="0" xfId="2" applyNumberFormat="1" applyFont="1" applyFill="1"/>
    <xf numFmtId="164" fontId="5" fillId="5" borderId="0" xfId="2" applyNumberFormat="1" applyFont="1" applyFill="1"/>
    <xf numFmtId="164" fontId="2" fillId="0" borderId="0" xfId="0" applyNumberFormat="1" applyFont="1"/>
    <xf numFmtId="0" fontId="4" fillId="2" borderId="0" xfId="2" applyFont="1" applyFill="1"/>
    <xf numFmtId="164" fontId="4" fillId="3" borderId="0" xfId="2" applyNumberFormat="1" applyFont="1" applyFill="1"/>
    <xf numFmtId="164" fontId="4" fillId="4" borderId="0" xfId="2" applyNumberFormat="1" applyFont="1" applyFill="1" applyAlignment="1">
      <alignment horizontal="right"/>
    </xf>
    <xf numFmtId="164" fontId="4" fillId="5" borderId="0" xfId="2" applyNumberFormat="1" applyFont="1" applyFill="1"/>
    <xf numFmtId="164" fontId="4" fillId="3" borderId="0" xfId="2" applyNumberFormat="1" applyFont="1" applyFill="1" applyAlignment="1">
      <alignment horizontal="right"/>
    </xf>
    <xf numFmtId="164" fontId="4" fillId="4" borderId="0" xfId="2" applyNumberFormat="1" applyFont="1" applyFill="1"/>
    <xf numFmtId="164" fontId="4" fillId="5" borderId="0" xfId="2" applyNumberFormat="1" applyFont="1" applyFill="1" applyAlignment="1">
      <alignment horizontal="right"/>
    </xf>
    <xf numFmtId="0" fontId="5" fillId="2" borderId="0" xfId="2" applyFont="1" applyFill="1"/>
    <xf numFmtId="164" fontId="5" fillId="3" borderId="0" xfId="2" applyNumberFormat="1" applyFont="1" applyFill="1" applyAlignment="1">
      <alignment horizontal="right"/>
    </xf>
    <xf numFmtId="164" fontId="5" fillId="4" borderId="0" xfId="2" applyNumberFormat="1" applyFont="1" applyFill="1" applyAlignment="1">
      <alignment horizontal="right"/>
    </xf>
    <xf numFmtId="164" fontId="5" fillId="5" borderId="0" xfId="2" applyNumberFormat="1" applyFont="1" applyFill="1" applyAlignment="1">
      <alignment horizontal="right"/>
    </xf>
    <xf numFmtId="164" fontId="4" fillId="2" borderId="0" xfId="2" applyNumberFormat="1" applyFont="1" applyFill="1"/>
    <xf numFmtId="164" fontId="5" fillId="2" borderId="0" xfId="2" applyNumberFormat="1" applyFont="1" applyFill="1" applyAlignment="1">
      <alignment horizontal="right"/>
    </xf>
    <xf numFmtId="165" fontId="4" fillId="2" borderId="0" xfId="1" applyNumberFormat="1" applyFont="1" applyFill="1"/>
    <xf numFmtId="164" fontId="5" fillId="3" borderId="0" xfId="2" applyNumberFormat="1" applyFon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164" fontId="5" fillId="5" borderId="0" xfId="2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/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wrapText="1"/>
    </xf>
    <xf numFmtId="164" fontId="4" fillId="3" borderId="0" xfId="2" applyNumberFormat="1" applyFont="1" applyFill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4" fillId="5" borderId="0" xfId="2" applyNumberFormat="1" applyFont="1" applyFill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center"/>
    </xf>
    <xf numFmtId="165" fontId="0" fillId="0" borderId="0" xfId="1" applyNumberFormat="1" applyFont="1"/>
    <xf numFmtId="43" fontId="4" fillId="3" borderId="0" xfId="1" applyFont="1" applyFill="1" applyAlignment="1">
      <alignment horizontal="right"/>
    </xf>
    <xf numFmtId="43" fontId="4" fillId="4" borderId="0" xfId="1" applyFont="1" applyFill="1"/>
    <xf numFmtId="43" fontId="4" fillId="5" borderId="0" xfId="1" applyFont="1" applyFill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5">
    <cellStyle name="Millares" xfId="1" builtinId="3"/>
    <cellStyle name="Millares 3" xfId="4" xr:uid="{05A3CDB5-AAA1-4D40-AA06-D9A97762EF9E}"/>
    <cellStyle name="Moneda [0] 2" xfId="3" xr:uid="{D5743C17-4F96-47E6-83F5-27CD744080AE}"/>
    <cellStyle name="Normal" xfId="0" builtinId="0"/>
    <cellStyle name="Normal 2" xfId="2" xr:uid="{1DD6EF7E-6852-4604-A8BA-7485F8FDE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544-9C12-4162-AD26-27B92A52191F}">
  <sheetPr codeName="Hoja2"/>
  <dimension ref="B2:F31"/>
  <sheetViews>
    <sheetView showGridLines="0" tabSelected="1" zoomScale="115" zoomScaleNormal="115" workbookViewId="0">
      <selection activeCell="J10" sqref="J10"/>
    </sheetView>
  </sheetViews>
  <sheetFormatPr baseColWidth="10" defaultRowHeight="15"/>
  <cols>
    <col min="2" max="2" width="53" bestFit="1" customWidth="1"/>
    <col min="3" max="5" width="20.5703125" customWidth="1"/>
    <col min="6" max="6" width="17.85546875" bestFit="1" customWidth="1"/>
  </cols>
  <sheetData>
    <row r="2" spans="2:6" ht="26.25">
      <c r="B2" s="60" t="s">
        <v>36</v>
      </c>
      <c r="C2" s="60"/>
      <c r="D2" s="60"/>
      <c r="E2" s="60"/>
    </row>
    <row r="4" spans="2:6" s="43" customFormat="1" ht="30">
      <c r="B4" s="57" t="s">
        <v>55</v>
      </c>
      <c r="C4" s="40" t="s">
        <v>0</v>
      </c>
      <c r="D4" s="41" t="s">
        <v>1</v>
      </c>
      <c r="E4" s="42" t="s">
        <v>2</v>
      </c>
    </row>
    <row r="5" spans="2:6">
      <c r="B5" s="26" t="s">
        <v>37</v>
      </c>
      <c r="C5" s="27"/>
      <c r="D5" s="28">
        <v>34964693877.528</v>
      </c>
      <c r="E5" s="29"/>
    </row>
    <row r="6" spans="2:6">
      <c r="B6" s="26" t="s">
        <v>38</v>
      </c>
      <c r="C6" s="30">
        <v>62027852591.75679</v>
      </c>
      <c r="D6" s="31"/>
      <c r="E6" s="29"/>
    </row>
    <row r="7" spans="2:6">
      <c r="B7" s="26" t="s">
        <v>39</v>
      </c>
      <c r="C7" s="27">
        <v>5126980706.411274</v>
      </c>
      <c r="D7" s="31"/>
      <c r="E7" s="32"/>
    </row>
    <row r="8" spans="2:6">
      <c r="B8" s="26" t="s">
        <v>40</v>
      </c>
      <c r="C8" s="27">
        <v>2967236000.312386</v>
      </c>
      <c r="D8" s="31"/>
      <c r="E8" s="32"/>
    </row>
    <row r="9" spans="2:6">
      <c r="B9" s="26" t="s">
        <v>41</v>
      </c>
      <c r="C9" s="27"/>
      <c r="D9" s="31"/>
      <c r="E9" s="32">
        <v>783531584.51401401</v>
      </c>
    </row>
    <row r="10" spans="2:6">
      <c r="B10" s="26" t="s">
        <v>42</v>
      </c>
      <c r="C10" s="27"/>
      <c r="D10" s="31"/>
      <c r="E10" s="32">
        <v>9700522132</v>
      </c>
    </row>
    <row r="11" spans="2:6">
      <c r="B11" s="26" t="s">
        <v>43</v>
      </c>
      <c r="C11" s="27">
        <v>110000000</v>
      </c>
      <c r="D11" s="31">
        <v>210000000</v>
      </c>
      <c r="E11" s="32">
        <v>35000000</v>
      </c>
    </row>
    <row r="12" spans="2:6">
      <c r="B12" s="26" t="s">
        <v>44</v>
      </c>
      <c r="C12" s="27">
        <v>6087352670</v>
      </c>
      <c r="D12" s="31"/>
      <c r="E12" s="32"/>
    </row>
    <row r="13" spans="2:6">
      <c r="B13" s="26" t="s">
        <v>45</v>
      </c>
      <c r="C13" s="27"/>
      <c r="D13" s="31"/>
      <c r="E13" s="29">
        <v>48000000</v>
      </c>
    </row>
    <row r="14" spans="2:6">
      <c r="B14" s="33" t="s">
        <v>46</v>
      </c>
      <c r="C14" s="34">
        <f>ROUND(SUM(C5:C13),0)</f>
        <v>76319421968</v>
      </c>
      <c r="D14" s="35">
        <f>ROUND(SUM(D5:D13),0)</f>
        <v>35174693878</v>
      </c>
      <c r="E14" s="36">
        <f>ROUND(SUM(E5:E13),0)</f>
        <v>10567053717</v>
      </c>
    </row>
    <row r="15" spans="2:6">
      <c r="B15" s="26"/>
      <c r="C15" s="39"/>
      <c r="D15" s="39"/>
      <c r="E15" s="39"/>
      <c r="F15" s="53">
        <f>SUM(C15:E15)</f>
        <v>0</v>
      </c>
    </row>
    <row r="16" spans="2:6">
      <c r="B16" s="33" t="s">
        <v>47</v>
      </c>
      <c r="C16" s="38">
        <f>C14+D14+E14</f>
        <v>122061169563</v>
      </c>
      <c r="D16" s="37"/>
      <c r="E16" s="39"/>
    </row>
    <row r="19" spans="2:5" ht="26.25">
      <c r="B19" s="60" t="s">
        <v>48</v>
      </c>
      <c r="C19" s="60"/>
      <c r="D19" s="60"/>
      <c r="E19" s="60"/>
    </row>
    <row r="20" spans="2:5">
      <c r="B20" s="44"/>
      <c r="D20" s="44"/>
      <c r="E20" s="44"/>
    </row>
    <row r="21" spans="2:5" ht="45">
      <c r="B21" s="45"/>
      <c r="C21" s="40" t="s">
        <v>49</v>
      </c>
      <c r="D21" s="41" t="s">
        <v>50</v>
      </c>
      <c r="E21" s="42" t="s">
        <v>51</v>
      </c>
    </row>
    <row r="22" spans="2:5">
      <c r="B22" s="46" t="s">
        <v>4</v>
      </c>
      <c r="C22" s="47">
        <f>+'presupuesto de gastos'!C21</f>
        <v>18439328249</v>
      </c>
      <c r="D22" s="48">
        <f>+'presupuesto de gastos'!D21</f>
        <v>1392989817</v>
      </c>
      <c r="E22" s="49">
        <f>+'presupuesto de gastos'!E21</f>
        <v>6954246462</v>
      </c>
    </row>
    <row r="23" spans="2:5">
      <c r="B23" s="46" t="s">
        <v>52</v>
      </c>
      <c r="C23" s="47">
        <f>+'presupuesto de gastos'!C42</f>
        <v>48580093719</v>
      </c>
      <c r="D23" s="48">
        <f>+'presupuesto de gastos'!D42</f>
        <v>16993579284</v>
      </c>
      <c r="E23" s="49">
        <f>+'presupuesto de gastos'!E42</f>
        <v>3512807255</v>
      </c>
    </row>
    <row r="24" spans="2:5">
      <c r="B24" s="46" t="s">
        <v>26</v>
      </c>
      <c r="C24" s="47">
        <f>+'presupuesto de gastos'!C51</f>
        <v>5500000000</v>
      </c>
      <c r="D24" s="48">
        <f>+'presupuesto de gastos'!D51</f>
        <v>16688124777</v>
      </c>
      <c r="E24" s="49">
        <f>+'presupuesto de gastos'!E51</f>
        <v>0</v>
      </c>
    </row>
    <row r="25" spans="2:5">
      <c r="B25" s="46" t="s">
        <v>30</v>
      </c>
      <c r="C25" s="47">
        <f>+'presupuesto de gastos'!C58</f>
        <v>3100000000</v>
      </c>
      <c r="D25" s="48">
        <f>+'presupuesto de gastos'!D58</f>
        <v>0</v>
      </c>
      <c r="E25" s="49">
        <f>+'presupuesto de gastos'!E58</f>
        <v>0</v>
      </c>
    </row>
    <row r="26" spans="2:5">
      <c r="B26" s="46" t="s">
        <v>34</v>
      </c>
      <c r="C26" s="47">
        <f>+'presupuesto de gastos'!C66</f>
        <v>700000000</v>
      </c>
      <c r="D26" s="48">
        <f>+'presupuesto de gastos'!D66</f>
        <v>100000000</v>
      </c>
      <c r="E26" s="49">
        <f>+'presupuesto de gastos'!E66</f>
        <v>100000000</v>
      </c>
    </row>
    <row r="27" spans="2:5">
      <c r="B27" s="21" t="s">
        <v>46</v>
      </c>
      <c r="C27" s="22">
        <f t="shared" ref="C27:E27" si="0">ROUND(SUM(C22:C26),0)</f>
        <v>76319421968</v>
      </c>
      <c r="D27" s="23">
        <f t="shared" si="0"/>
        <v>35174693878</v>
      </c>
      <c r="E27" s="24">
        <f t="shared" si="0"/>
        <v>10567053717</v>
      </c>
    </row>
    <row r="29" spans="2:5">
      <c r="B29" s="33" t="s">
        <v>53</v>
      </c>
      <c r="C29" s="25">
        <f>+C27+D27+E27</f>
        <v>122061169563</v>
      </c>
    </row>
    <row r="31" spans="2:5">
      <c r="B31" s="50" t="s">
        <v>54</v>
      </c>
      <c r="C31" s="51">
        <f>+C16-C29</f>
        <v>0</v>
      </c>
      <c r="D31" s="51">
        <f>+D14-D27</f>
        <v>0</v>
      </c>
    </row>
  </sheetData>
  <mergeCells count="2">
    <mergeCell ref="B2:E2"/>
    <mergeCell ref="B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F6B9-74DD-468A-893A-541A0434DE2B}">
  <sheetPr codeName="Hoja1"/>
  <dimension ref="A2:E70"/>
  <sheetViews>
    <sheetView showGridLines="0" topLeftCell="A76" workbookViewId="0">
      <selection activeCell="H32" sqref="H32"/>
    </sheetView>
  </sheetViews>
  <sheetFormatPr baseColWidth="10" defaultColWidth="14.42578125" defaultRowHeight="15"/>
  <cols>
    <col min="1" max="1" width="21.42578125" bestFit="1" customWidth="1"/>
    <col min="2" max="2" width="59" bestFit="1" customWidth="1"/>
    <col min="3" max="3" width="17.5703125" bestFit="1" customWidth="1"/>
    <col min="4" max="4" width="17.85546875" bestFit="1" customWidth="1"/>
    <col min="5" max="5" width="16.85546875" bestFit="1" customWidth="1"/>
    <col min="6" max="6" width="17.28515625" bestFit="1" customWidth="1"/>
  </cols>
  <sheetData>
    <row r="2" spans="1:5" ht="26.25">
      <c r="B2" s="60" t="s">
        <v>48</v>
      </c>
      <c r="C2" s="60"/>
      <c r="D2" s="60"/>
      <c r="E2" s="60"/>
    </row>
    <row r="3" spans="1:5" ht="8.25" customHeight="1">
      <c r="B3" s="52"/>
      <c r="C3" s="52"/>
      <c r="D3" s="52"/>
      <c r="E3" s="52"/>
    </row>
    <row r="4" spans="1:5" ht="18.75" customHeight="1">
      <c r="B4" s="52"/>
      <c r="C4" s="59" t="s">
        <v>70</v>
      </c>
      <c r="D4" s="59" t="s">
        <v>71</v>
      </c>
      <c r="E4" s="59" t="s">
        <v>72</v>
      </c>
    </row>
    <row r="5" spans="1:5" ht="30">
      <c r="A5" s="57" t="s">
        <v>55</v>
      </c>
      <c r="B5" s="57" t="s">
        <v>114</v>
      </c>
      <c r="C5" s="2" t="s">
        <v>0</v>
      </c>
      <c r="D5" s="3" t="s">
        <v>1</v>
      </c>
      <c r="E5" s="4" t="s">
        <v>2</v>
      </c>
    </row>
    <row r="6" spans="1:5">
      <c r="A6" s="58" t="s">
        <v>73</v>
      </c>
      <c r="B6" s="58" t="s">
        <v>57</v>
      </c>
      <c r="C6" s="5">
        <v>10478870539.517342</v>
      </c>
      <c r="D6" s="6">
        <v>679409705.99339998</v>
      </c>
      <c r="E6" s="14">
        <v>3902160044.4861603</v>
      </c>
    </row>
    <row r="7" spans="1:5">
      <c r="A7" s="58" t="s">
        <v>74</v>
      </c>
      <c r="B7" s="58" t="s">
        <v>58</v>
      </c>
      <c r="C7" s="5">
        <v>433096323.96995997</v>
      </c>
      <c r="D7" s="6">
        <v>27269570.661660001</v>
      </c>
      <c r="E7" s="14">
        <v>65541451.030560009</v>
      </c>
    </row>
    <row r="8" spans="1:5">
      <c r="A8" s="58" t="s">
        <v>75</v>
      </c>
      <c r="B8" s="58" t="s">
        <v>59</v>
      </c>
      <c r="C8" s="5">
        <v>303167426.35626</v>
      </c>
      <c r="D8" s="6">
        <v>17566936.368840002</v>
      </c>
      <c r="E8" s="14">
        <v>48067115.532480001</v>
      </c>
    </row>
    <row r="9" spans="1:5">
      <c r="A9" s="58" t="s">
        <v>76</v>
      </c>
      <c r="B9" s="58" t="s">
        <v>60</v>
      </c>
      <c r="C9" s="5">
        <v>748415708.98776007</v>
      </c>
      <c r="D9" s="6">
        <v>68852302.797600001</v>
      </c>
      <c r="E9" s="14">
        <v>301257716.56092</v>
      </c>
    </row>
    <row r="10" spans="1:5">
      <c r="A10" s="58" t="s">
        <v>77</v>
      </c>
      <c r="B10" s="58" t="s">
        <v>61</v>
      </c>
      <c r="C10" s="5">
        <v>445728299.58377999</v>
      </c>
      <c r="D10" s="6">
        <v>29903730.079500005</v>
      </c>
      <c r="E10" s="14">
        <v>134408992.24692002</v>
      </c>
    </row>
    <row r="11" spans="1:5">
      <c r="A11" s="58" t="s">
        <v>78</v>
      </c>
      <c r="B11" s="58" t="s">
        <v>62</v>
      </c>
      <c r="C11" s="5">
        <v>464300312.99111998</v>
      </c>
      <c r="D11" s="6">
        <v>31290622.78878</v>
      </c>
      <c r="E11" s="14">
        <v>55644457.094640009</v>
      </c>
    </row>
    <row r="12" spans="1:5">
      <c r="A12" s="58" t="s">
        <v>79</v>
      </c>
      <c r="B12" s="58" t="s">
        <v>3</v>
      </c>
      <c r="C12" s="5">
        <v>2346346649.4630604</v>
      </c>
      <c r="D12" s="6">
        <v>313084800</v>
      </c>
      <c r="E12" s="14">
        <v>1344105972.3359599</v>
      </c>
    </row>
    <row r="13" spans="1:5">
      <c r="A13" s="58" t="s">
        <v>80</v>
      </c>
      <c r="B13" s="58" t="s">
        <v>56</v>
      </c>
      <c r="C13" s="5">
        <v>210250554.22422001</v>
      </c>
      <c r="D13" s="6">
        <v>0</v>
      </c>
      <c r="E13" s="14">
        <v>93807307.26504001</v>
      </c>
    </row>
    <row r="14" spans="1:5">
      <c r="A14" s="58" t="s">
        <v>81</v>
      </c>
      <c r="B14" s="58" t="s">
        <v>63</v>
      </c>
      <c r="C14" s="5">
        <v>174278764.85166001</v>
      </c>
      <c r="D14" s="6">
        <v>3652123.8884400004</v>
      </c>
      <c r="E14" s="14">
        <v>7024333.6155600008</v>
      </c>
    </row>
    <row r="15" spans="1:5">
      <c r="A15" s="58" t="s">
        <v>82</v>
      </c>
      <c r="B15" s="58" t="s">
        <v>64</v>
      </c>
      <c r="C15" s="5">
        <v>78942927.52674</v>
      </c>
      <c r="D15" s="6">
        <v>10824528.849300001</v>
      </c>
      <c r="E15" s="14">
        <v>10543785.444</v>
      </c>
    </row>
    <row r="16" spans="1:5">
      <c r="A16" s="58" t="s">
        <v>83</v>
      </c>
      <c r="B16" s="58" t="s">
        <v>65</v>
      </c>
      <c r="C16" s="5">
        <v>441357711.13098001</v>
      </c>
      <c r="D16" s="6">
        <v>67344814.581839994</v>
      </c>
      <c r="E16" s="14">
        <v>234340042.09248</v>
      </c>
    </row>
    <row r="17" spans="1:5">
      <c r="A17" s="58" t="s">
        <v>84</v>
      </c>
      <c r="B17" s="58" t="s">
        <v>66</v>
      </c>
      <c r="C17" s="5">
        <v>1105108884.8838</v>
      </c>
      <c r="D17" s="6">
        <v>82069006.409999996</v>
      </c>
      <c r="E17" s="14">
        <v>464658921.35244006</v>
      </c>
    </row>
    <row r="18" spans="1:5">
      <c r="A18" s="58" t="s">
        <v>85</v>
      </c>
      <c r="B18" s="58" t="s">
        <v>67</v>
      </c>
      <c r="C18" s="5">
        <v>274016178.58932</v>
      </c>
      <c r="D18" s="6">
        <v>7844634.3434400009</v>
      </c>
      <c r="E18" s="14">
        <v>35693177.595120005</v>
      </c>
    </row>
    <row r="19" spans="1:5">
      <c r="A19" s="58" t="s">
        <v>86</v>
      </c>
      <c r="B19" s="58" t="s">
        <v>68</v>
      </c>
      <c r="C19" s="5">
        <v>532979647.32222003</v>
      </c>
      <c r="D19" s="6">
        <v>25187420.27682</v>
      </c>
      <c r="E19" s="14">
        <v>103637290.10400002</v>
      </c>
    </row>
    <row r="20" spans="1:5">
      <c r="A20" s="58" t="s">
        <v>87</v>
      </c>
      <c r="B20" s="58" t="s">
        <v>69</v>
      </c>
      <c r="C20" s="5">
        <v>402468319.14965999</v>
      </c>
      <c r="D20" s="6">
        <v>28689619.843440004</v>
      </c>
      <c r="E20" s="14">
        <v>153355855.70844001</v>
      </c>
    </row>
    <row r="21" spans="1:5">
      <c r="B21" s="9" t="s">
        <v>4</v>
      </c>
      <c r="C21" s="10">
        <f>ROUND(SUM(C6:C20),0)</f>
        <v>18439328249</v>
      </c>
      <c r="D21" s="11">
        <f>ROUND(SUM(D6:D20),0)</f>
        <v>1392989817</v>
      </c>
      <c r="E21" s="12">
        <f>ROUND(SUM(E6:E20),0)</f>
        <v>6954246462</v>
      </c>
    </row>
    <row r="22" spans="1:5">
      <c r="B22" s="8"/>
    </row>
    <row r="23" spans="1:5">
      <c r="B23" s="8"/>
      <c r="C23" s="59" t="s">
        <v>70</v>
      </c>
      <c r="D23" s="59" t="s">
        <v>71</v>
      </c>
      <c r="E23" s="59" t="s">
        <v>72</v>
      </c>
    </row>
    <row r="24" spans="1:5" ht="30">
      <c r="A24" s="57" t="s">
        <v>55</v>
      </c>
      <c r="B24" s="57" t="s">
        <v>114</v>
      </c>
      <c r="C24" s="2" t="s">
        <v>0</v>
      </c>
      <c r="D24" s="3" t="s">
        <v>1</v>
      </c>
      <c r="E24" s="4" t="s">
        <v>2</v>
      </c>
    </row>
    <row r="25" spans="1:5">
      <c r="A25" s="58" t="s">
        <v>88</v>
      </c>
      <c r="B25" s="8" t="s">
        <v>5</v>
      </c>
      <c r="C25" s="54">
        <v>8376796572.3999977</v>
      </c>
      <c r="D25" s="55">
        <v>8400000</v>
      </c>
      <c r="E25" s="56">
        <v>386500000</v>
      </c>
    </row>
    <row r="26" spans="1:5">
      <c r="A26" s="58" t="s">
        <v>89</v>
      </c>
      <c r="B26" s="8" t="s">
        <v>6</v>
      </c>
      <c r="C26" s="54">
        <v>4443176913.4899998</v>
      </c>
      <c r="D26" s="55">
        <v>778989000</v>
      </c>
      <c r="E26" s="56">
        <v>269376000</v>
      </c>
    </row>
    <row r="27" spans="1:5">
      <c r="A27" s="58" t="s">
        <v>90</v>
      </c>
      <c r="B27" s="8" t="s">
        <v>7</v>
      </c>
      <c r="C27" s="54">
        <v>330800400</v>
      </c>
      <c r="D27" s="55">
        <v>47257200</v>
      </c>
      <c r="E27" s="56">
        <v>94514400</v>
      </c>
    </row>
    <row r="28" spans="1:5">
      <c r="A28" s="58" t="s">
        <v>91</v>
      </c>
      <c r="B28" s="8" t="s">
        <v>8</v>
      </c>
      <c r="C28" s="54">
        <v>356400000</v>
      </c>
      <c r="D28" s="55">
        <v>60000000</v>
      </c>
      <c r="E28" s="56">
        <v>102023000</v>
      </c>
    </row>
    <row r="29" spans="1:5">
      <c r="A29" s="58" t="s">
        <v>92</v>
      </c>
      <c r="B29" s="8" t="s">
        <v>9</v>
      </c>
      <c r="C29" s="54">
        <v>2156300177</v>
      </c>
      <c r="D29" s="55">
        <v>81361000</v>
      </c>
      <c r="E29" s="56"/>
    </row>
    <row r="30" spans="1:5">
      <c r="A30" s="58" t="s">
        <v>93</v>
      </c>
      <c r="B30" s="8" t="s">
        <v>10</v>
      </c>
      <c r="C30" s="54">
        <v>117000000</v>
      </c>
      <c r="D30" s="55">
        <v>9000000</v>
      </c>
      <c r="E30" s="56">
        <v>54000000</v>
      </c>
    </row>
    <row r="31" spans="1:5">
      <c r="A31" s="58" t="s">
        <v>94</v>
      </c>
      <c r="B31" s="8" t="s">
        <v>11</v>
      </c>
      <c r="C31" s="54">
        <v>40000000</v>
      </c>
      <c r="D31" s="55">
        <v>20000000</v>
      </c>
      <c r="E31" s="56"/>
    </row>
    <row r="32" spans="1:5">
      <c r="A32" s="58" t="s">
        <v>95</v>
      </c>
      <c r="B32" s="8" t="s">
        <v>12</v>
      </c>
      <c r="C32" s="54">
        <v>63000000</v>
      </c>
      <c r="D32" s="55">
        <v>80000000</v>
      </c>
      <c r="E32" s="56"/>
    </row>
    <row r="33" spans="1:5">
      <c r="A33" s="58" t="s">
        <v>96</v>
      </c>
      <c r="B33" s="8" t="s">
        <v>13</v>
      </c>
      <c r="C33" s="54">
        <v>7876711502.6844807</v>
      </c>
      <c r="D33" s="55">
        <v>15464241083.75</v>
      </c>
      <c r="E33" s="56">
        <v>500000000</v>
      </c>
    </row>
    <row r="34" spans="1:5">
      <c r="A34" s="58" t="s">
        <v>97</v>
      </c>
      <c r="B34" s="8" t="s">
        <v>14</v>
      </c>
      <c r="C34" s="54">
        <v>161700000</v>
      </c>
      <c r="D34" s="55"/>
      <c r="E34" s="56">
        <v>69300000</v>
      </c>
    </row>
    <row r="35" spans="1:5">
      <c r="A35" s="58" t="s">
        <v>98</v>
      </c>
      <c r="B35" s="8" t="s">
        <v>15</v>
      </c>
      <c r="C35" s="54">
        <v>2480000000</v>
      </c>
      <c r="D35" s="55"/>
      <c r="E35" s="56"/>
    </row>
    <row r="36" spans="1:5">
      <c r="A36" s="58" t="s">
        <v>99</v>
      </c>
      <c r="B36" s="8" t="s">
        <v>16</v>
      </c>
      <c r="C36" s="54">
        <v>6520125546.4640007</v>
      </c>
      <c r="D36" s="55">
        <v>10000000</v>
      </c>
      <c r="E36" s="56">
        <v>244000000</v>
      </c>
    </row>
    <row r="37" spans="1:5">
      <c r="A37" s="58" t="s">
        <v>100</v>
      </c>
      <c r="B37" s="8" t="s">
        <v>17</v>
      </c>
      <c r="C37" s="54">
        <v>1061746007</v>
      </c>
      <c r="D37" s="55"/>
      <c r="E37" s="56"/>
    </row>
    <row r="38" spans="1:5">
      <c r="A38" s="58" t="s">
        <v>101</v>
      </c>
      <c r="B38" s="8" t="s">
        <v>18</v>
      </c>
      <c r="C38" s="54"/>
      <c r="D38" s="55"/>
      <c r="E38" s="56"/>
    </row>
    <row r="39" spans="1:5">
      <c r="A39" s="58" t="s">
        <v>102</v>
      </c>
      <c r="B39" s="8" t="s">
        <v>19</v>
      </c>
      <c r="C39" s="54">
        <v>4884119600</v>
      </c>
      <c r="D39" s="55">
        <v>384000000</v>
      </c>
      <c r="E39" s="56">
        <v>632423854.75</v>
      </c>
    </row>
    <row r="40" spans="1:5">
      <c r="A40" s="58" t="s">
        <v>103</v>
      </c>
      <c r="B40" s="8" t="s">
        <v>20</v>
      </c>
      <c r="C40" s="54">
        <v>9712217000</v>
      </c>
      <c r="D40" s="55">
        <v>50331000</v>
      </c>
      <c r="E40" s="56">
        <v>1160670000</v>
      </c>
    </row>
    <row r="41" spans="1:5">
      <c r="B41" s="8"/>
      <c r="C41" s="54"/>
      <c r="D41" s="55"/>
      <c r="E41" s="56"/>
    </row>
    <row r="42" spans="1:5">
      <c r="B42" s="9" t="s">
        <v>21</v>
      </c>
      <c r="C42" s="10">
        <f>ROUND(SUM(C25:C41),0)</f>
        <v>48580093719</v>
      </c>
      <c r="D42" s="15">
        <f>ROUND(SUM(D25:D41),0)</f>
        <v>16993579284</v>
      </c>
      <c r="E42" s="12">
        <f>ROUND(SUM(E25:E41),0)</f>
        <v>3512807255</v>
      </c>
    </row>
    <row r="43" spans="1:5">
      <c r="B43" s="8"/>
    </row>
    <row r="44" spans="1:5">
      <c r="B44" s="8"/>
      <c r="C44" s="59" t="s">
        <v>70</v>
      </c>
      <c r="D44" s="59" t="s">
        <v>71</v>
      </c>
      <c r="E44" s="59" t="s">
        <v>72</v>
      </c>
    </row>
    <row r="45" spans="1:5" ht="30">
      <c r="A45" s="57" t="s">
        <v>55</v>
      </c>
      <c r="B45" s="57" t="s">
        <v>114</v>
      </c>
      <c r="C45" s="2" t="s">
        <v>0</v>
      </c>
      <c r="D45" s="3" t="s">
        <v>1</v>
      </c>
      <c r="E45" s="4" t="s">
        <v>2</v>
      </c>
    </row>
    <row r="46" spans="1:5">
      <c r="A46" s="58" t="s">
        <v>104</v>
      </c>
      <c r="B46" s="8" t="s">
        <v>22</v>
      </c>
      <c r="C46" s="5">
        <v>3171284351.875</v>
      </c>
      <c r="D46" s="6"/>
      <c r="E46" s="14"/>
    </row>
    <row r="47" spans="1:5">
      <c r="A47" s="58" t="s">
        <v>105</v>
      </c>
      <c r="B47" s="8" t="s">
        <v>23</v>
      </c>
      <c r="C47" s="5">
        <v>2328715648.125</v>
      </c>
      <c r="D47" s="6"/>
      <c r="E47" s="14"/>
    </row>
    <row r="48" spans="1:5" ht="30">
      <c r="A48" s="58" t="s">
        <v>106</v>
      </c>
      <c r="B48" s="8" t="s">
        <v>24</v>
      </c>
      <c r="C48" s="5"/>
      <c r="D48" s="6">
        <v>6015107877.3397036</v>
      </c>
      <c r="E48" s="14"/>
    </row>
    <row r="49" spans="1:5" ht="30">
      <c r="A49" s="58" t="s">
        <v>107</v>
      </c>
      <c r="B49" s="8" t="s">
        <v>25</v>
      </c>
      <c r="C49" s="5"/>
      <c r="D49" s="6">
        <v>10673016900.025499</v>
      </c>
      <c r="E49" s="7"/>
    </row>
    <row r="50" spans="1:5">
      <c r="B50" s="8"/>
      <c r="C50" s="5"/>
      <c r="D50" s="6"/>
      <c r="E50" s="14"/>
    </row>
    <row r="51" spans="1:5">
      <c r="B51" s="9" t="s">
        <v>26</v>
      </c>
      <c r="C51" s="10">
        <f>ROUND(SUM(C46:C50,0),0)</f>
        <v>5500000000</v>
      </c>
      <c r="D51" s="15">
        <f>ROUND(SUM(D46:D50,0),0)</f>
        <v>16688124777</v>
      </c>
      <c r="E51" s="16">
        <f>ROUND(SUM(E46:E50),0)</f>
        <v>0</v>
      </c>
    </row>
    <row r="52" spans="1:5">
      <c r="B52" s="1"/>
    </row>
    <row r="53" spans="1:5">
      <c r="B53" s="1"/>
      <c r="C53" s="59" t="s">
        <v>70</v>
      </c>
      <c r="D53" s="59" t="s">
        <v>71</v>
      </c>
      <c r="E53" s="59" t="s">
        <v>72</v>
      </c>
    </row>
    <row r="54" spans="1:5" ht="30">
      <c r="A54" s="57" t="s">
        <v>55</v>
      </c>
      <c r="B54" s="57" t="s">
        <v>114</v>
      </c>
      <c r="C54" s="2" t="s">
        <v>0</v>
      </c>
      <c r="D54" s="3" t="s">
        <v>1</v>
      </c>
      <c r="E54" s="4" t="s">
        <v>2</v>
      </c>
    </row>
    <row r="55" spans="1:5">
      <c r="A55" s="58" t="s">
        <v>108</v>
      </c>
      <c r="B55" s="8" t="s">
        <v>27</v>
      </c>
      <c r="C55" s="13"/>
      <c r="D55" s="17"/>
      <c r="E55" s="7"/>
    </row>
    <row r="56" spans="1:5">
      <c r="A56" s="58" t="s">
        <v>109</v>
      </c>
      <c r="B56" s="8" t="s">
        <v>28</v>
      </c>
      <c r="C56" s="13"/>
      <c r="D56" s="17"/>
      <c r="E56" s="7"/>
    </row>
    <row r="57" spans="1:5" ht="30">
      <c r="A57" s="58" t="s">
        <v>110</v>
      </c>
      <c r="B57" s="8" t="s">
        <v>29</v>
      </c>
      <c r="C57" s="18">
        <v>3100000000</v>
      </c>
      <c r="D57" s="19"/>
      <c r="E57" s="20"/>
    </row>
    <row r="58" spans="1:5">
      <c r="B58" s="9" t="s">
        <v>30</v>
      </c>
      <c r="C58" s="10">
        <f>ROUND(SUM(C55:C57),0)</f>
        <v>3100000000</v>
      </c>
      <c r="D58" s="6">
        <f>ROUND(SUM(D55:D57),0)</f>
        <v>0</v>
      </c>
      <c r="E58" s="12">
        <f>ROUND(SUM(E55:E57),0)</f>
        <v>0</v>
      </c>
    </row>
    <row r="59" spans="1:5">
      <c r="B59" s="1"/>
    </row>
    <row r="60" spans="1:5">
      <c r="B60" s="1"/>
      <c r="C60" s="59" t="s">
        <v>70</v>
      </c>
      <c r="D60" s="59" t="s">
        <v>71</v>
      </c>
      <c r="E60" s="59" t="s">
        <v>72</v>
      </c>
    </row>
    <row r="61" spans="1:5" ht="30">
      <c r="A61" s="57" t="s">
        <v>55</v>
      </c>
      <c r="B61" s="57" t="s">
        <v>114</v>
      </c>
      <c r="C61" s="2" t="s">
        <v>0</v>
      </c>
      <c r="D61" s="3" t="s">
        <v>1</v>
      </c>
      <c r="E61" s="4" t="s">
        <v>2</v>
      </c>
    </row>
    <row r="62" spans="1:5" ht="30">
      <c r="A62" s="58" t="s">
        <v>111</v>
      </c>
      <c r="B62" s="8" t="s">
        <v>31</v>
      </c>
      <c r="C62" s="13">
        <v>700000000</v>
      </c>
      <c r="D62" s="6">
        <v>100000000</v>
      </c>
      <c r="E62" s="7">
        <v>100000000</v>
      </c>
    </row>
    <row r="63" spans="1:5">
      <c r="A63" s="58" t="s">
        <v>112</v>
      </c>
      <c r="B63" s="8" t="s">
        <v>32</v>
      </c>
      <c r="C63" s="13"/>
      <c r="D63" s="17"/>
      <c r="E63" s="7"/>
    </row>
    <row r="64" spans="1:5">
      <c r="A64" s="58" t="s">
        <v>113</v>
      </c>
      <c r="B64" s="8" t="s">
        <v>33</v>
      </c>
      <c r="C64" s="13"/>
      <c r="D64" s="6"/>
      <c r="E64" s="7"/>
    </row>
    <row r="65" spans="2:5">
      <c r="B65" s="8"/>
      <c r="C65" s="5"/>
      <c r="D65" s="6"/>
      <c r="E65" s="14"/>
    </row>
    <row r="66" spans="2:5">
      <c r="B66" s="9" t="s">
        <v>34</v>
      </c>
      <c r="C66" s="10">
        <f>ROUND(SUM(C62:C65),0)</f>
        <v>700000000</v>
      </c>
      <c r="D66" s="15">
        <f>ROUND(SUM(D62:D65),0)</f>
        <v>100000000</v>
      </c>
      <c r="E66" s="12">
        <f>ROUND(SUM(E62:E65),0)</f>
        <v>100000000</v>
      </c>
    </row>
    <row r="67" spans="2:5">
      <c r="B67" s="1"/>
    </row>
    <row r="68" spans="2:5">
      <c r="B68" s="21" t="s">
        <v>35</v>
      </c>
      <c r="C68" s="22">
        <f>C58+C51+C42+C21+C66</f>
        <v>76319421968</v>
      </c>
      <c r="D68" s="23">
        <f>D58+D51+D42+D21+D66</f>
        <v>35174693878</v>
      </c>
      <c r="E68" s="24">
        <f>E58+E51+E42+E21+E66</f>
        <v>10567053717</v>
      </c>
    </row>
    <row r="69" spans="2:5">
      <c r="D69" s="53"/>
    </row>
    <row r="70" spans="2:5">
      <c r="B70" s="33" t="s">
        <v>53</v>
      </c>
      <c r="C70" s="25">
        <f>SUM(C68:E68)</f>
        <v>122061169563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2022</vt:lpstr>
      <vt:lpstr>presupuesto de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 CONTABLE</dc:creator>
  <cp:lastModifiedBy>ASIST CONTABLE</cp:lastModifiedBy>
  <dcterms:created xsi:type="dcterms:W3CDTF">2021-12-10T14:45:42Z</dcterms:created>
  <dcterms:modified xsi:type="dcterms:W3CDTF">2022-01-31T22:07:09Z</dcterms:modified>
</cp:coreProperties>
</file>